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Pol'!$A$1:$W$98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97" i="12"/>
  <c r="BA91" i="12"/>
  <c r="BA89" i="12"/>
  <c r="BA87" i="12"/>
  <c r="BA85" i="12"/>
  <c r="BA83" i="12"/>
  <c r="BA74" i="12"/>
  <c r="G9" i="12"/>
  <c r="M9" i="12" s="1"/>
  <c r="I9" i="12"/>
  <c r="I8" i="12" s="1"/>
  <c r="K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O8" i="12" s="1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5" i="12"/>
  <c r="M35" i="12" s="1"/>
  <c r="I35" i="12"/>
  <c r="I34" i="12" s="1"/>
  <c r="K35" i="12"/>
  <c r="O35" i="12"/>
  <c r="Q35" i="12"/>
  <c r="Q34" i="12" s="1"/>
  <c r="V35" i="12"/>
  <c r="G38" i="12"/>
  <c r="M38" i="12" s="1"/>
  <c r="I38" i="12"/>
  <c r="K38" i="12"/>
  <c r="K34" i="12" s="1"/>
  <c r="O38" i="12"/>
  <c r="Q38" i="12"/>
  <c r="V38" i="12"/>
  <c r="V34" i="12" s="1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O34" i="12" s="1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I53" i="12"/>
  <c r="Q53" i="12"/>
  <c r="G54" i="12"/>
  <c r="M54" i="12" s="1"/>
  <c r="I54" i="12"/>
  <c r="K54" i="12"/>
  <c r="K53" i="12" s="1"/>
  <c r="O54" i="12"/>
  <c r="Q54" i="12"/>
  <c r="V54" i="12"/>
  <c r="V53" i="12" s="1"/>
  <c r="G55" i="12"/>
  <c r="I55" i="12"/>
  <c r="K55" i="12"/>
  <c r="M55" i="12"/>
  <c r="O55" i="12"/>
  <c r="Q55" i="12"/>
  <c r="V55" i="12"/>
  <c r="G56" i="12"/>
  <c r="AF97" i="12" s="1"/>
  <c r="I56" i="12"/>
  <c r="K56" i="12"/>
  <c r="O56" i="12"/>
  <c r="O53" i="12" s="1"/>
  <c r="Q56" i="12"/>
  <c r="V56" i="12"/>
  <c r="G57" i="12"/>
  <c r="I57" i="12"/>
  <c r="O57" i="12"/>
  <c r="Q57" i="12"/>
  <c r="G58" i="12"/>
  <c r="I58" i="12"/>
  <c r="K58" i="12"/>
  <c r="K57" i="12" s="1"/>
  <c r="M58" i="12"/>
  <c r="M57" i="12" s="1"/>
  <c r="O58" i="12"/>
  <c r="Q58" i="12"/>
  <c r="V58" i="12"/>
  <c r="V57" i="12" s="1"/>
  <c r="K60" i="12"/>
  <c r="V60" i="12"/>
  <c r="G61" i="12"/>
  <c r="M61" i="12" s="1"/>
  <c r="I61" i="12"/>
  <c r="I60" i="12" s="1"/>
  <c r="K61" i="12"/>
  <c r="O61" i="12"/>
  <c r="O60" i="12" s="1"/>
  <c r="Q61" i="12"/>
  <c r="Q60" i="12" s="1"/>
  <c r="V61" i="12"/>
  <c r="G62" i="12"/>
  <c r="M62" i="12" s="1"/>
  <c r="I62" i="12"/>
  <c r="K62" i="12"/>
  <c r="O62" i="12"/>
  <c r="Q62" i="12"/>
  <c r="V62" i="12"/>
  <c r="G64" i="12"/>
  <c r="G63" i="12" s="1"/>
  <c r="I64" i="12"/>
  <c r="K64" i="12"/>
  <c r="M64" i="12"/>
  <c r="O64" i="12"/>
  <c r="O63" i="12" s="1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I63" i="12" s="1"/>
  <c r="K66" i="12"/>
  <c r="O66" i="12"/>
  <c r="Q66" i="12"/>
  <c r="Q63" i="12" s="1"/>
  <c r="V66" i="12"/>
  <c r="G67" i="12"/>
  <c r="M67" i="12" s="1"/>
  <c r="I67" i="12"/>
  <c r="K67" i="12"/>
  <c r="K63" i="12" s="1"/>
  <c r="O67" i="12"/>
  <c r="Q67" i="12"/>
  <c r="V67" i="12"/>
  <c r="V63" i="12" s="1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K72" i="12"/>
  <c r="V72" i="12"/>
  <c r="G73" i="12"/>
  <c r="M73" i="12" s="1"/>
  <c r="M72" i="12" s="1"/>
  <c r="I73" i="12"/>
  <c r="I72" i="12" s="1"/>
  <c r="K73" i="12"/>
  <c r="O73" i="12"/>
  <c r="O72" i="12" s="1"/>
  <c r="Q73" i="12"/>
  <c r="Q72" i="12" s="1"/>
  <c r="V73" i="12"/>
  <c r="G77" i="12"/>
  <c r="I77" i="12"/>
  <c r="K77" i="12"/>
  <c r="K76" i="12" s="1"/>
  <c r="M77" i="12"/>
  <c r="M76" i="12" s="1"/>
  <c r="O77" i="12"/>
  <c r="Q77" i="12"/>
  <c r="V77" i="12"/>
  <c r="V76" i="12" s="1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O76" i="12" s="1"/>
  <c r="Q82" i="12"/>
  <c r="V82" i="12"/>
  <c r="G84" i="12"/>
  <c r="M84" i="12" s="1"/>
  <c r="I84" i="12"/>
  <c r="I76" i="12" s="1"/>
  <c r="K84" i="12"/>
  <c r="O84" i="12"/>
  <c r="Q84" i="12"/>
  <c r="Q76" i="12" s="1"/>
  <c r="V84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AE97" i="12"/>
  <c r="I20" i="1"/>
  <c r="I19" i="1"/>
  <c r="I18" i="1"/>
  <c r="I17" i="1"/>
  <c r="I16" i="1"/>
  <c r="I57" i="1"/>
  <c r="J56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49" i="1" l="1"/>
  <c r="J51" i="1"/>
  <c r="J53" i="1"/>
  <c r="J55" i="1"/>
  <c r="J50" i="1"/>
  <c r="J52" i="1"/>
  <c r="J54" i="1"/>
  <c r="G28" i="1"/>
  <c r="G23" i="1"/>
  <c r="M60" i="12"/>
  <c r="M63" i="12"/>
  <c r="M34" i="12"/>
  <c r="M8" i="12"/>
  <c r="G72" i="12"/>
  <c r="G60" i="12"/>
  <c r="G34" i="12"/>
  <c r="G8" i="12"/>
  <c r="G76" i="12"/>
  <c r="M56" i="12"/>
  <c r="M53" i="12" s="1"/>
  <c r="G53" i="12"/>
  <c r="H42" i="1"/>
  <c r="J40" i="1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  <c r="J57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<sst xmlns="http://schemas.openxmlformats.org/spreadsheetml/2006/main" count="517" uniqueCount="237">
  <si>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</si>
  <si>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</si>
  <si>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</si>
  <si>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</si>
  <si>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</si>
  <si>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</si>
  <si>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</si>
  <si>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</si>
  <si>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</si>
  <si>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</si>
  <si>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</si>
  <si>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</si>
  <si>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</si>
  <si>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</si>
  <si>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</si>
  <si>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</si>
  <si>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</si>
  <si>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</si>
  <si>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</si>
  <si>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</si>
  <si>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</si>
  <si>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</si>
  <si>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</si>
  <si>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</si>
  <si>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</si>
  <si>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</si>
  <si>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</si>
  <si>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</si>
  <si>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</si>
  <si>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</si>
  <si>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</si>
  <si>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</si>
  <si>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</si>
  <si>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</si>
  <si>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</si>
  <si>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</si>
  <si>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</si>
  <si>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</si>
  <si>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</si>
  <si>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</si>
  <si>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</si>
  <si>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</si>
  <si>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Dětské hřiště před domem Pavlovova 25,O-Zábřeh</t>
  </si>
  <si>
    <t>Objekt:</t>
  </si>
  <si>
    <t>Rozpočet:</t>
  </si>
  <si>
    <t>.</t>
  </si>
  <si>
    <t>W485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</si>
  <si>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</si>
  <si>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</si>
  <si>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</si>
  <si>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</si>
  <si>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</si>
  <si>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</si>
  <si>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</si>
  <si>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</si>
  <si>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</si>
  <si>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181</t>
  </si>
  <si>
    <t>Povrchové úpravy terénu 2</t>
  </si>
  <si>
    <t>27</t>
  </si>
  <si>
    <t>Základy</t>
  </si>
  <si>
    <t>915</t>
  </si>
  <si>
    <t>Oplocení</t>
  </si>
  <si>
    <t>95</t>
  </si>
  <si>
    <t>Dokončovací konstrukce na pozemních stavbách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</si>
  <si>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</si>
  <si>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</si>
  <si>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</si>
  <si>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</si>
  <si>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</si>
  <si>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</si>
  <si>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</si>
  <si>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</si>
  <si>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</si>
  <si>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</si>
  <si>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</si>
  <si>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</si>
  <si>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</si>
  <si>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</si>
  <si>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</si>
  <si>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</si>
  <si>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</si>
  <si>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</si>
  <si>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</si>
  <si>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</si>
  <si>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</si>
  <si>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</si>
  <si>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</si>
  <si>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</si>
  <si>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</si>
  <si>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</si>
  <si>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</si>
  <si>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</si>
  <si>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</si>
  <si>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</si>
  <si>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</si>
  <si>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121101103R00</t>
  </si>
  <si>
    <t>Sejmutí ornice s přemístěním na vzdálenost přes 100 do 250 m</t>
  </si>
  <si>
    <t>m3</t>
  </si>
  <si>
    <t>800-1</t>
  </si>
  <si>
    <t>RTS 17/ I</t>
  </si>
  <si>
    <t>POL1_</t>
  </si>
  <si>
    <t>nebo lesní půdy, s vodorovným přemístěním na hromady v místě upotřebení nebo na dočasné či trvalé skládky se složením</t>
  </si>
  <si>
    <t>SPI</t>
  </si>
  <si>
    <t>402,19*0,15</t>
  </si>
  <si>
    <t>VV</t>
  </si>
  <si>
    <t>139601102R00</t>
  </si>
  <si>
    <t>Ruční výkop jam, rýh a šachet v hornině 3</t>
  </si>
  <si>
    <t>s přehozením na vzdálenost do 5 m nebo s naložením na ruční dopravní prostředek</t>
  </si>
  <si>
    <t>prvky : 0,3*0,4*0,9*4*3+0,4*0,4*0,9*3*3</t>
  </si>
  <si>
    <t>0,3*0,3*0,9*6</t>
  </si>
  <si>
    <t>0,4*0,6*0,9*4</t>
  </si>
  <si>
    <t>0,4*0,4*0,9*2</t>
  </si>
  <si>
    <t>0,6*0,6*0,9*1</t>
  </si>
  <si>
    <t>0,3*0,4*0,9*12</t>
  </si>
  <si>
    <t>0,3*0,3*0,9*4</t>
  </si>
  <si>
    <t>oplocení : 0,3*0,3*0,9*32+0,3*0,45*0,9*12</t>
  </si>
  <si>
    <t>neviditelný obrubník : 4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</si>
  <si>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</si>
  <si>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</si>
  <si>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</si>
  <si>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167101101R00</t>
  </si>
  <si>
    <t>Nakládání, skládání, překládání neulehlého výkopku nakládání výkopku_x000D_
 do 100 m3, z horniny 1 až 4</t>
  </si>
  <si>
    <t>60,328+14,71-28,2</t>
  </si>
  <si>
    <t>184807111R00</t>
  </si>
  <si>
    <t>Ochrana stromu bedněním - zřízení</t>
  </si>
  <si>
    <t>m2</t>
  </si>
  <si>
    <t>Včetně řeziva.</t>
  </si>
  <si>
    <t>POP</t>
  </si>
  <si>
    <t>184807112R00</t>
  </si>
  <si>
    <t>Ochrana stromu bedněním - odstranění</t>
  </si>
  <si>
    <t>199000005R00</t>
  </si>
  <si>
    <t>Poplatky za skládku zeminy 1- 4</t>
  </si>
  <si>
    <t>t</t>
  </si>
  <si>
    <t>46,838*1,65</t>
  </si>
  <si>
    <t>162301101R00</t>
  </si>
  <si>
    <t>Vodorovné přemístění výkopku Vodorovné přemístění výkopku z hor.1-4 do 500 m</t>
  </si>
  <si>
    <t>188*0,15</t>
  </si>
  <si>
    <t>180402111R00</t>
  </si>
  <si>
    <t>Založení trávníku parkového výsevem v rovině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</si>
  <si>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</si>
  <si>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</si>
  <si>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</si>
  <si>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</si>
  <si>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terénu, nerovnosti do 10 cm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</si>
  <si>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</si>
  <si>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</si>
  <si>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</si>
  <si>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</si>
  <si>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</si>
  <si>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</si>
  <si>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</si>
  <si>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</si>
  <si>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188*2</t>
  </si>
  <si>
    <t>185802113R00</t>
  </si>
  <si>
    <t>Hnojení umělým hnojivem v rovině</t>
  </si>
  <si>
    <t>188*50*0,001*0,001</t>
  </si>
  <si>
    <t>00572400R</t>
  </si>
  <si>
    <t>Směs travní parková I. běžná zátěž PROFI</t>
  </si>
  <si>
    <t>kg</t>
  </si>
  <si>
    <t>SPCM</t>
  </si>
  <si>
    <t>RTS 16/ II</t>
  </si>
  <si>
    <t>POL3_</t>
  </si>
  <si>
    <t>188*30*0,001</t>
  </si>
  <si>
    <t>25191158R</t>
  </si>
  <si>
    <t>hnojivo dusíkaté</t>
  </si>
  <si>
    <t>Kg</t>
  </si>
  <si>
    <t>181011</t>
  </si>
  <si>
    <t>Dod+mont dopadové plochy z kačírku tl.150mm vč.podkladní folie,geotextilie</t>
  </si>
  <si>
    <t>Vlastní</t>
  </si>
  <si>
    <t>Indiv</t>
  </si>
  <si>
    <t>181022</t>
  </si>
  <si>
    <t>Dod+mont neviditelný obrubník</t>
  </si>
  <si>
    <t>m</t>
  </si>
  <si>
    <t>275313611R00</t>
  </si>
  <si>
    <t>Beton základových patek prostý třídy C 16/20</t>
  </si>
  <si>
    <t>801-1</t>
  </si>
  <si>
    <t>10,71*1,05</t>
  </si>
  <si>
    <t>91501</t>
  </si>
  <si>
    <t>Dod+mont oplocení z 3D europanelů v.1,23m vč.ocelových sloupků a vzpěr vč.příslušenství</t>
  </si>
  <si>
    <t>91502</t>
  </si>
  <si>
    <t>Dod+mont systémová uzamykatelné branka 1000/1200mm</t>
  </si>
  <si>
    <t>ks</t>
  </si>
  <si>
    <t>9501</t>
  </si>
  <si>
    <t>Dod+mont kombinovaná herní sestava  viz.pol.č.1</t>
  </si>
  <si>
    <t>9502</t>
  </si>
  <si>
    <t>Dod+mont dětský domeček s verandou  viz.pol.č.2</t>
  </si>
  <si>
    <t>9503</t>
  </si>
  <si>
    <t>Dod+mont zavěšená houpačka  viz.pol.č.3</t>
  </si>
  <si>
    <t>9504</t>
  </si>
  <si>
    <t>Dod+mont pružinová houpačka  viz.pol.č.4</t>
  </si>
  <si>
    <t>9505</t>
  </si>
  <si>
    <t>Dod+mont dětské pískoviště se sedacími plochami  viz.pol.č.5</t>
  </si>
  <si>
    <t>9506</t>
  </si>
  <si>
    <t>Dod+mont karusel na hřídeli  viz.pol.č.6</t>
  </si>
  <si>
    <t>9507</t>
  </si>
  <si>
    <t>Dod+mont dřevěná lavička  viz.pol.č.7</t>
  </si>
  <si>
    <t>9508</t>
  </si>
  <si>
    <t>Dod+mont odpadkový koš  viz.pol.č.8</t>
  </si>
  <si>
    <t>998152121R00</t>
  </si>
  <si>
    <t>Přesun hmot pro oplocení a objekty zvláštní,monol. vodorovně do 50 m výšky do 3 m</t>
  </si>
  <si>
    <t>801-5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</si>
  <si>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</si>
  <si>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</si>
  <si>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</si>
  <si>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>005111020R</t>
  </si>
  <si>
    <t>Vytyčení stavby</t>
  </si>
  <si>
    <t>Soubor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</si>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</sst>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79" t="s">
        <v>39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42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3723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21"/>
      <c r="E11" s="121"/>
      <c r="F11" s="121"/>
      <c r="G11" s="121"/>
      <c r="H11" s="27" t="s">
        <v>38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34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8"/>
      <c r="F15" s="88"/>
      <c r="G15" s="89"/>
      <c r="H15" s="89"/>
      <c r="I15" s="89" t="s">
        <v>29</v>
      </c>
      <c r="J15" s="90"/>
    </row>
    <row r="16" spans="1:15" ht="23.25" customHeight="1" x14ac:dyDescent="0.25">
      <c r="A16" s="188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SUMIF(F49:F56,A16,I49:I56)+SUMIF(F49:F56,"PSU",I49:I56)</f>
        <v>0</v>
      </c>
      <c r="J16" s="87"/>
    </row>
    <row r="17" spans="1:10" ht="23.25" customHeight="1" x14ac:dyDescent="0.25">
      <c r="A17" s="188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SUMIF(F49:F56,A17,I49:I56)</f>
        <v>0</v>
      </c>
      <c r="J17" s="87"/>
    </row>
    <row r="18" spans="1:10" ht="23.25" customHeight="1" x14ac:dyDescent="0.25">
      <c r="A18" s="188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SUMIF(F49:F56,A18,I49:I56)</f>
        <v>0</v>
      </c>
      <c r="J18" s="87"/>
    </row>
    <row r="19" spans="1:10" ht="23.25" customHeight="1" x14ac:dyDescent="0.25">
      <c r="A19" s="188" t="s">
        <v>66</v>
      </c>
      <c r="B19" s="57" t="s">
        <v>27</v>
      </c>
      <c r="C19" s="58"/>
      <c r="D19" s="59"/>
      <c r="E19" s="85"/>
      <c r="F19" s="86"/>
      <c r="G19" s="85"/>
      <c r="H19" s="86"/>
      <c r="I19" s="85">
        <f>SUMIF(F49:F56,A19,I49:I56)</f>
        <v>0</v>
      </c>
      <c r="J19" s="87"/>
    </row>
    <row r="20" spans="1:10" ht="23.25" customHeight="1" x14ac:dyDescent="0.25">
      <c r="A20" s="188" t="s">
        <v>67</v>
      </c>
      <c r="B20" s="57" t="s">
        <v>28</v>
      </c>
      <c r="C20" s="58"/>
      <c r="D20" s="59"/>
      <c r="E20" s="85"/>
      <c r="F20" s="86"/>
      <c r="G20" s="85"/>
      <c r="H20" s="86"/>
      <c r="I20" s="85">
        <f>SUMIF(F49:F56,A20,I49:I56)</f>
        <v>0</v>
      </c>
      <c r="J20" s="87"/>
    </row>
    <row r="21" spans="1:10" ht="23.25" customHeight="1" x14ac:dyDescent="0.25">
      <c r="A21" s="3"/>
      <c r="B21" s="74" t="s">
        <v>29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49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47</v>
      </c>
      <c r="C39" s="141"/>
      <c r="D39" s="142"/>
      <c r="E39" s="142"/>
      <c r="F39" s="143">
        <f>'01 01 Pol'!AE97</f>
        <v>0</v>
      </c>
      <c r="G39" s="144">
        <f>'01 01 Pol'!AF97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5">
      <c r="A40" s="130">
        <v>2</v>
      </c>
      <c r="B40" s="147" t="s">
        <v>41</v>
      </c>
      <c r="C40" s="148" t="s">
        <v>42</v>
      </c>
      <c r="D40" s="149"/>
      <c r="E40" s="149"/>
      <c r="F40" s="150">
        <f>'01 01 Pol'!AE97</f>
        <v>0</v>
      </c>
      <c r="G40" s="151">
        <f>'01 01 Pol'!AF97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Pol'!AE97</f>
        <v>0</v>
      </c>
      <c r="G41" s="145">
        <f>'01 01 Pol'!AF97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5">
      <c r="A42" s="130"/>
      <c r="B42" s="155" t="s">
        <v>48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50</v>
      </c>
    </row>
    <row r="48" spans="1:10" ht="25.5" customHeight="1" x14ac:dyDescent="0.25">
      <c r="A48" s="171"/>
      <c r="B48" s="174" t="s">
        <v>17</v>
      </c>
      <c r="C48" s="174" t="s">
        <v>5</v>
      </c>
      <c r="D48" s="175"/>
      <c r="E48" s="175"/>
      <c r="F48" s="176" t="s">
        <v>51</v>
      </c>
      <c r="G48" s="176"/>
      <c r="H48" s="176"/>
      <c r="I48" s="176" t="s">
        <v>29</v>
      </c>
      <c r="J48" s="176" t="s">
        <v>0</v>
      </c>
    </row>
    <row r="49" spans="1:10" ht="25.5" customHeight="1" x14ac:dyDescent="0.25">
      <c r="A49" s="172"/>
      <c r="B49" s="177" t="s">
        <v>52</v>
      </c>
      <c r="C49" s="178" t="s">
        <v>53</v>
      </c>
      <c r="D49" s="179"/>
      <c r="E49" s="179"/>
      <c r="F49" s="184" t="s">
        <v>24</v>
      </c>
      <c r="G49" s="185"/>
      <c r="H49" s="185"/>
      <c r="I49" s="185">
        <f>'01 01 Pol'!G8</f>
        <v>0</v>
      </c>
      <c r="J49" s="182" t="str">
        <f>IF(I57=0,"",I49/I57*100)</f>
        <v/>
      </c>
    </row>
    <row r="50" spans="1:10" ht="25.5" customHeight="1" x14ac:dyDescent="0.25">
      <c r="A50" s="172"/>
      <c r="B50" s="177" t="s">
        <v>54</v>
      </c>
      <c r="C50" s="178" t="s">
        <v>55</v>
      </c>
      <c r="D50" s="179"/>
      <c r="E50" s="179"/>
      <c r="F50" s="184" t="s">
        <v>24</v>
      </c>
      <c r="G50" s="185"/>
      <c r="H50" s="185"/>
      <c r="I50" s="185">
        <f>'01 01 Pol'!G34</f>
        <v>0</v>
      </c>
      <c r="J50" s="182" t="str">
        <f>IF(I57=0,"",I50/I57*100)</f>
        <v/>
      </c>
    </row>
    <row r="51" spans="1:10" ht="25.5" customHeight="1" x14ac:dyDescent="0.25">
      <c r="A51" s="172"/>
      <c r="B51" s="177" t="s">
        <v>56</v>
      </c>
      <c r="C51" s="178" t="s">
        <v>57</v>
      </c>
      <c r="D51" s="179"/>
      <c r="E51" s="179"/>
      <c r="F51" s="184" t="s">
        <v>24</v>
      </c>
      <c r="G51" s="185"/>
      <c r="H51" s="185"/>
      <c r="I51" s="185">
        <f>'01 01 Pol'!G53</f>
        <v>0</v>
      </c>
      <c r="J51" s="182" t="str">
        <f>IF(I57=0,"",I51/I57*100)</f>
        <v/>
      </c>
    </row>
    <row r="52" spans="1:10" ht="25.5" customHeight="1" x14ac:dyDescent="0.25">
      <c r="A52" s="172"/>
      <c r="B52" s="177" t="s">
        <v>58</v>
      </c>
      <c r="C52" s="178" t="s">
        <v>59</v>
      </c>
      <c r="D52" s="179"/>
      <c r="E52" s="179"/>
      <c r="F52" s="184" t="s">
        <v>24</v>
      </c>
      <c r="G52" s="185"/>
      <c r="H52" s="185"/>
      <c r="I52" s="185">
        <f>'01 01 Pol'!G57</f>
        <v>0</v>
      </c>
      <c r="J52" s="182" t="str">
        <f>IF(I57=0,"",I52/I57*100)</f>
        <v/>
      </c>
    </row>
    <row r="53" spans="1:10" ht="25.5" customHeight="1" x14ac:dyDescent="0.25">
      <c r="A53" s="172"/>
      <c r="B53" s="177" t="s">
        <v>60</v>
      </c>
      <c r="C53" s="178" t="s">
        <v>61</v>
      </c>
      <c r="D53" s="179"/>
      <c r="E53" s="179"/>
      <c r="F53" s="184" t="s">
        <v>24</v>
      </c>
      <c r="G53" s="185"/>
      <c r="H53" s="185"/>
      <c r="I53" s="185">
        <f>'01 01 Pol'!G60</f>
        <v>0</v>
      </c>
      <c r="J53" s="182" t="str">
        <f>IF(I57=0,"",I53/I57*100)</f>
        <v/>
      </c>
    </row>
    <row r="54" spans="1:10" ht="25.5" customHeight="1" x14ac:dyDescent="0.25">
      <c r="A54" s="172"/>
      <c r="B54" s="177" t="s">
        <v>62</v>
      </c>
      <c r="C54" s="178" t="s">
        <v>63</v>
      </c>
      <c r="D54" s="179"/>
      <c r="E54" s="179"/>
      <c r="F54" s="184" t="s">
        <v>24</v>
      </c>
      <c r="G54" s="185"/>
      <c r="H54" s="185"/>
      <c r="I54" s="185">
        <f>'01 01 Pol'!G63</f>
        <v>0</v>
      </c>
      <c r="J54" s="182" t="str">
        <f>IF(I57=0,"",I54/I57*100)</f>
        <v/>
      </c>
    </row>
    <row r="55" spans="1:10" ht="25.5" customHeight="1" x14ac:dyDescent="0.25">
      <c r="A55" s="172"/>
      <c r="B55" s="177" t="s">
        <v>64</v>
      </c>
      <c r="C55" s="178" t="s">
        <v>65</v>
      </c>
      <c r="D55" s="179"/>
      <c r="E55" s="179"/>
      <c r="F55" s="184" t="s">
        <v>24</v>
      </c>
      <c r="G55" s="185"/>
      <c r="H55" s="185"/>
      <c r="I55" s="185">
        <f>'01 01 Pol'!G72</f>
        <v>0</v>
      </c>
      <c r="J55" s="182" t="str">
        <f>IF(I57=0,"",I55/I57*100)</f>
        <v/>
      </c>
    </row>
    <row r="56" spans="1:10" ht="25.5" customHeight="1" x14ac:dyDescent="0.25">
      <c r="A56" s="172"/>
      <c r="B56" s="177" t="s">
        <v>66</v>
      </c>
      <c r="C56" s="178" t="s">
        <v>27</v>
      </c>
      <c r="D56" s="179"/>
      <c r="E56" s="179"/>
      <c r="F56" s="184" t="s">
        <v>66</v>
      </c>
      <c r="G56" s="185"/>
      <c r="H56" s="185"/>
      <c r="I56" s="185">
        <f>'01 01 Pol'!G76</f>
        <v>0</v>
      </c>
      <c r="J56" s="182" t="str">
        <f>IF(I57=0,"",I56/I57*100)</f>
        <v/>
      </c>
    </row>
    <row r="57" spans="1:10" ht="25.5" customHeight="1" x14ac:dyDescent="0.25">
      <c r="A57" s="173"/>
      <c r="B57" s="180" t="s">
        <v>1</v>
      </c>
      <c r="C57" s="180"/>
      <c r="D57" s="181"/>
      <c r="E57" s="181"/>
      <c r="F57" s="186"/>
      <c r="G57" s="187"/>
      <c r="H57" s="187"/>
      <c r="I57" s="187">
        <f>SUM(I49:I56)</f>
        <v>0</v>
      </c>
      <c r="J57" s="183">
        <f>SUM(J49:J56)</f>
        <v>0</v>
      </c>
    </row>
    <row r="58" spans="1:10" x14ac:dyDescent="0.25">
      <c r="F58" s="128"/>
      <c r="G58" s="127"/>
      <c r="H58" s="128"/>
      <c r="I58" s="127"/>
      <c r="J58" s="129"/>
    </row>
    <row r="59" spans="1:10" x14ac:dyDescent="0.25">
      <c r="F59" s="128"/>
      <c r="G59" s="127"/>
      <c r="H59" s="128"/>
      <c r="I59" s="127"/>
      <c r="J59" s="129"/>
    </row>
    <row r="60" spans="1:10" x14ac:dyDescent="0.25">
      <c r="F60" s="128"/>
      <c r="G60" s="127"/>
      <c r="H60" s="128"/>
      <c r="I60" s="127"/>
      <c r="J6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7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8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9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0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68</v>
      </c>
      <c r="B1" s="190"/>
      <c r="C1" s="190"/>
      <c r="D1" s="190"/>
      <c r="E1" s="190"/>
      <c r="F1" s="190"/>
      <c r="G1" s="190"/>
      <c r="AG1" t="s">
        <v>69</v>
      </c>
    </row>
    <row r="2" spans="1:60" ht="25.05" customHeight="1" x14ac:dyDescent="0.25">
      <c r="A2" s="191" t="s">
        <v>7</v>
      </c>
      <c r="B2" s="77" t="s">
        <v>46</v>
      </c>
      <c r="C2" s="194" t="s">
        <v>42</v>
      </c>
      <c r="D2" s="192"/>
      <c r="E2" s="192"/>
      <c r="F2" s="192"/>
      <c r="G2" s="193"/>
      <c r="AG2" t="s">
        <v>70</v>
      </c>
    </row>
    <row r="3" spans="1:60" ht="25.05" customHeight="1" x14ac:dyDescent="0.25">
      <c r="A3" s="191" t="s">
        <v>8</v>
      </c>
      <c r="B3" s="77" t="s">
        <v>41</v>
      </c>
      <c r="C3" s="194" t="s">
        <v>42</v>
      </c>
      <c r="D3" s="192"/>
      <c r="E3" s="192"/>
      <c r="F3" s="192"/>
      <c r="G3" s="193"/>
      <c r="AC3" s="126" t="s">
        <v>70</v>
      </c>
      <c r="AG3" t="s">
        <v>71</v>
      </c>
    </row>
    <row r="4" spans="1:60" ht="25.05" customHeight="1" x14ac:dyDescent="0.25">
      <c r="A4" s="195" t="s">
        <v>9</v>
      </c>
      <c r="B4" s="196" t="s">
        <v>41</v>
      </c>
      <c r="C4" s="197" t="s">
        <v>42</v>
      </c>
      <c r="D4" s="198"/>
      <c r="E4" s="198"/>
      <c r="F4" s="198"/>
      <c r="G4" s="199"/>
      <c r="AG4" t="s">
        <v>72</v>
      </c>
    </row>
    <row r="5" spans="1:60" x14ac:dyDescent="0.25">
      <c r="D5" s="189"/>
    </row>
    <row r="6" spans="1:60" ht="39.6" x14ac:dyDescent="0.25">
      <c r="A6" s="201" t="s">
        <v>73</v>
      </c>
      <c r="B6" s="203" t="s">
        <v>74</v>
      </c>
      <c r="C6" s="203" t="s">
        <v>75</v>
      </c>
      <c r="D6" s="202" t="s">
        <v>76</v>
      </c>
      <c r="E6" s="201" t="s">
        <v>77</v>
      </c>
      <c r="F6" s="200" t="s">
        <v>78</v>
      </c>
      <c r="G6" s="201" t="s">
        <v>29</v>
      </c>
      <c r="H6" s="204" t="s">
        <v>30</v>
      </c>
      <c r="I6" s="204" t="s">
        <v>79</v>
      </c>
      <c r="J6" s="204" t="s">
        <v>31</v>
      </c>
      <c r="K6" s="204" t="s">
        <v>80</v>
      </c>
      <c r="L6" s="204" t="s">
        <v>81</v>
      </c>
      <c r="M6" s="204" t="s">
        <v>82</v>
      </c>
      <c r="N6" s="204" t="s">
        <v>83</v>
      </c>
      <c r="O6" s="204" t="s">
        <v>84</v>
      </c>
      <c r="P6" s="204" t="s">
        <v>85</v>
      </c>
      <c r="Q6" s="204" t="s">
        <v>86</v>
      </c>
      <c r="R6" s="204" t="s">
        <v>87</v>
      </c>
      <c r="S6" s="204" t="s">
        <v>88</v>
      </c>
      <c r="T6" s="204" t="s">
        <v>89</v>
      </c>
      <c r="U6" s="204" t="s">
        <v>90</v>
      </c>
      <c r="V6" s="204" t="s">
        <v>91</v>
      </c>
      <c r="W6" s="204" t="s">
        <v>92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8" t="s">
        <v>93</v>
      </c>
      <c r="B8" s="219" t="s">
        <v>52</v>
      </c>
      <c r="C8" s="244" t="s">
        <v>53</v>
      </c>
      <c r="D8" s="220"/>
      <c r="E8" s="221"/>
      <c r="F8" s="222"/>
      <c r="G8" s="222">
        <f>SUMIF(AG9:AG33,"&lt;&gt;NOR",G9:G33)</f>
        <v>0</v>
      </c>
      <c r="H8" s="222"/>
      <c r="I8" s="222">
        <f>SUM(I9:I33)</f>
        <v>0</v>
      </c>
      <c r="J8" s="222"/>
      <c r="K8" s="222">
        <f>SUM(K9:K33)</f>
        <v>0</v>
      </c>
      <c r="L8" s="222"/>
      <c r="M8" s="222">
        <f>SUM(M9:M33)</f>
        <v>0</v>
      </c>
      <c r="N8" s="222"/>
      <c r="O8" s="222">
        <f>SUM(O9:O33)</f>
        <v>0.08</v>
      </c>
      <c r="P8" s="222"/>
      <c r="Q8" s="222">
        <f>SUM(Q9:Q33)</f>
        <v>0</v>
      </c>
      <c r="R8" s="222"/>
      <c r="S8" s="222"/>
      <c r="T8" s="223"/>
      <c r="U8" s="217"/>
      <c r="V8" s="217">
        <f>SUM(V9:V33)</f>
        <v>93.72</v>
      </c>
      <c r="W8" s="217"/>
      <c r="AG8" t="s">
        <v>94</v>
      </c>
    </row>
    <row r="9" spans="1:60" outlineLevel="1" x14ac:dyDescent="0.25">
      <c r="A9" s="224">
        <v>1</v>
      </c>
      <c r="B9" s="225" t="s">
        <v>95</v>
      </c>
      <c r="C9" s="245" t="s">
        <v>96</v>
      </c>
      <c r="D9" s="226" t="s">
        <v>97</v>
      </c>
      <c r="E9" s="227">
        <v>60.328499999999998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 t="s">
        <v>98</v>
      </c>
      <c r="S9" s="229" t="s">
        <v>99</v>
      </c>
      <c r="T9" s="230" t="s">
        <v>99</v>
      </c>
      <c r="U9" s="214">
        <v>1.34E-2</v>
      </c>
      <c r="V9" s="214">
        <f>ROUND(E9*U9,2)</f>
        <v>0.81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100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46" t="s">
        <v>101</v>
      </c>
      <c r="D10" s="231"/>
      <c r="E10" s="231"/>
      <c r="F10" s="231"/>
      <c r="G10" s="231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102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2"/>
      <c r="B11" s="213"/>
      <c r="C11" s="247" t="s">
        <v>103</v>
      </c>
      <c r="D11" s="215"/>
      <c r="E11" s="216">
        <v>60.328499999999998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104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24">
        <v>2</v>
      </c>
      <c r="B12" s="225" t="s">
        <v>105</v>
      </c>
      <c r="C12" s="245" t="s">
        <v>106</v>
      </c>
      <c r="D12" s="226" t="s">
        <v>97</v>
      </c>
      <c r="E12" s="227">
        <v>14.71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 t="s">
        <v>98</v>
      </c>
      <c r="S12" s="229" t="s">
        <v>99</v>
      </c>
      <c r="T12" s="230" t="s">
        <v>99</v>
      </c>
      <c r="U12" s="214">
        <v>3.5329999999999999</v>
      </c>
      <c r="V12" s="214">
        <f>ROUND(E12*U12,2)</f>
        <v>51.97</v>
      </c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100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2"/>
      <c r="B13" s="213"/>
      <c r="C13" s="246" t="s">
        <v>107</v>
      </c>
      <c r="D13" s="231"/>
      <c r="E13" s="231"/>
      <c r="F13" s="231"/>
      <c r="G13" s="231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102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12"/>
      <c r="B14" s="213"/>
      <c r="C14" s="247" t="s">
        <v>108</v>
      </c>
      <c r="D14" s="215"/>
      <c r="E14" s="216">
        <v>2.5920000000000001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104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12"/>
      <c r="B15" s="213"/>
      <c r="C15" s="247" t="s">
        <v>109</v>
      </c>
      <c r="D15" s="215"/>
      <c r="E15" s="216">
        <v>0.48599999999999999</v>
      </c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104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12"/>
      <c r="B16" s="213"/>
      <c r="C16" s="247" t="s">
        <v>110</v>
      </c>
      <c r="D16" s="215"/>
      <c r="E16" s="216">
        <v>0.86399999999999999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104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47" t="s">
        <v>111</v>
      </c>
      <c r="D17" s="215"/>
      <c r="E17" s="216">
        <v>0.28799999999999998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104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2"/>
      <c r="B18" s="213"/>
      <c r="C18" s="247" t="s">
        <v>109</v>
      </c>
      <c r="D18" s="215"/>
      <c r="E18" s="216">
        <v>0.48599999999999999</v>
      </c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104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2"/>
      <c r="B19" s="213"/>
      <c r="C19" s="247" t="s">
        <v>112</v>
      </c>
      <c r="D19" s="215"/>
      <c r="E19" s="216">
        <v>0.32400000000000001</v>
      </c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104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47" t="s">
        <v>113</v>
      </c>
      <c r="D20" s="215"/>
      <c r="E20" s="216">
        <v>1.296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104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2"/>
      <c r="B21" s="213"/>
      <c r="C21" s="247" t="s">
        <v>114</v>
      </c>
      <c r="D21" s="215"/>
      <c r="E21" s="216">
        <v>0.32400000000000001</v>
      </c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104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47" t="s">
        <v>115</v>
      </c>
      <c r="D22" s="215"/>
      <c r="E22" s="216">
        <v>4.05</v>
      </c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104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12"/>
      <c r="B23" s="213"/>
      <c r="C23" s="247" t="s">
        <v>116</v>
      </c>
      <c r="D23" s="215"/>
      <c r="E23" s="216">
        <v>4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104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24">
        <v>3</v>
      </c>
      <c r="B24" s="225" t="s">
        <v>117</v>
      </c>
      <c r="C24" s="245" t="s">
        <v>118</v>
      </c>
      <c r="D24" s="226" t="s">
        <v>97</v>
      </c>
      <c r="E24" s="227">
        <v>46.838000000000001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 t="s">
        <v>98</v>
      </c>
      <c r="S24" s="229" t="s">
        <v>99</v>
      </c>
      <c r="T24" s="230" t="s">
        <v>99</v>
      </c>
      <c r="U24" s="214">
        <v>1.0999999999999999E-2</v>
      </c>
      <c r="V24" s="214">
        <f>ROUND(E24*U24,2)</f>
        <v>0.52</v>
      </c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100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12"/>
      <c r="B25" s="213"/>
      <c r="C25" s="246" t="s">
        <v>119</v>
      </c>
      <c r="D25" s="231"/>
      <c r="E25" s="231"/>
      <c r="F25" s="231"/>
      <c r="G25" s="231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102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20.399999999999999" outlineLevel="1" x14ac:dyDescent="0.25">
      <c r="A26" s="224">
        <v>4</v>
      </c>
      <c r="B26" s="225" t="s">
        <v>120</v>
      </c>
      <c r="C26" s="245" t="s">
        <v>121</v>
      </c>
      <c r="D26" s="226" t="s">
        <v>97</v>
      </c>
      <c r="E26" s="227">
        <v>46.838000000000001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 t="s">
        <v>98</v>
      </c>
      <c r="S26" s="229" t="s">
        <v>99</v>
      </c>
      <c r="T26" s="230" t="s">
        <v>99</v>
      </c>
      <c r="U26" s="214">
        <v>0.65200000000000002</v>
      </c>
      <c r="V26" s="214">
        <f>ROUND(E26*U26,2)</f>
        <v>30.54</v>
      </c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100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12"/>
      <c r="B27" s="213"/>
      <c r="C27" s="247" t="s">
        <v>122</v>
      </c>
      <c r="D27" s="215"/>
      <c r="E27" s="216">
        <v>46.838000000000001</v>
      </c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104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24">
        <v>5</v>
      </c>
      <c r="B28" s="225" t="s">
        <v>123</v>
      </c>
      <c r="C28" s="245" t="s">
        <v>124</v>
      </c>
      <c r="D28" s="226" t="s">
        <v>125</v>
      </c>
      <c r="E28" s="227">
        <v>8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9.4000000000000004E-3</v>
      </c>
      <c r="O28" s="229">
        <f>ROUND(E28*N28,2)</f>
        <v>0.08</v>
      </c>
      <c r="P28" s="229">
        <v>0</v>
      </c>
      <c r="Q28" s="229">
        <f>ROUND(E28*P28,2)</f>
        <v>0</v>
      </c>
      <c r="R28" s="229"/>
      <c r="S28" s="229" t="s">
        <v>99</v>
      </c>
      <c r="T28" s="230" t="s">
        <v>99</v>
      </c>
      <c r="U28" s="214">
        <v>0.86399999999999999</v>
      </c>
      <c r="V28" s="214">
        <f>ROUND(E28*U28,2)</f>
        <v>6.91</v>
      </c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100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12"/>
      <c r="B29" s="213"/>
      <c r="C29" s="248" t="s">
        <v>126</v>
      </c>
      <c r="D29" s="232"/>
      <c r="E29" s="232"/>
      <c r="F29" s="232"/>
      <c r="G29" s="232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127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24">
        <v>6</v>
      </c>
      <c r="B30" s="225" t="s">
        <v>128</v>
      </c>
      <c r="C30" s="245" t="s">
        <v>129</v>
      </c>
      <c r="D30" s="226" t="s">
        <v>125</v>
      </c>
      <c r="E30" s="227">
        <v>8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99</v>
      </c>
      <c r="T30" s="230" t="s">
        <v>99</v>
      </c>
      <c r="U30" s="214">
        <v>0.371</v>
      </c>
      <c r="V30" s="214">
        <f>ROUND(E30*U30,2)</f>
        <v>2.97</v>
      </c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100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12"/>
      <c r="B31" s="213"/>
      <c r="C31" s="248" t="s">
        <v>126</v>
      </c>
      <c r="D31" s="232"/>
      <c r="E31" s="232"/>
      <c r="F31" s="232"/>
      <c r="G31" s="232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127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24">
        <v>7</v>
      </c>
      <c r="B32" s="225" t="s">
        <v>130</v>
      </c>
      <c r="C32" s="245" t="s">
        <v>131</v>
      </c>
      <c r="D32" s="226" t="s">
        <v>132</v>
      </c>
      <c r="E32" s="227">
        <v>77.282700000000006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21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 t="s">
        <v>98</v>
      </c>
      <c r="S32" s="229" t="s">
        <v>99</v>
      </c>
      <c r="T32" s="230" t="s">
        <v>99</v>
      </c>
      <c r="U32" s="214">
        <v>0</v>
      </c>
      <c r="V32" s="214">
        <f>ROUND(E32*U32,2)</f>
        <v>0</v>
      </c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100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12"/>
      <c r="B33" s="213"/>
      <c r="C33" s="247" t="s">
        <v>133</v>
      </c>
      <c r="D33" s="215"/>
      <c r="E33" s="216">
        <v>77.282700000000006</v>
      </c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104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x14ac:dyDescent="0.25">
      <c r="A34" s="218" t="s">
        <v>93</v>
      </c>
      <c r="B34" s="219" t="s">
        <v>54</v>
      </c>
      <c r="C34" s="244" t="s">
        <v>55</v>
      </c>
      <c r="D34" s="220"/>
      <c r="E34" s="221"/>
      <c r="F34" s="222"/>
      <c r="G34" s="222">
        <f>SUMIF(AG35:AG52,"&lt;&gt;NOR",G35:G52)</f>
        <v>0</v>
      </c>
      <c r="H34" s="222"/>
      <c r="I34" s="222">
        <f>SUM(I35:I52)</f>
        <v>0</v>
      </c>
      <c r="J34" s="222"/>
      <c r="K34" s="222">
        <f>SUM(K35:K52)</f>
        <v>0</v>
      </c>
      <c r="L34" s="222"/>
      <c r="M34" s="222">
        <f>SUM(M35:M52)</f>
        <v>0</v>
      </c>
      <c r="N34" s="222"/>
      <c r="O34" s="222">
        <f>SUM(O35:O52)</f>
        <v>0.02</v>
      </c>
      <c r="P34" s="222"/>
      <c r="Q34" s="222">
        <f>SUM(Q35:Q52)</f>
        <v>0</v>
      </c>
      <c r="R34" s="222"/>
      <c r="S34" s="222"/>
      <c r="T34" s="223"/>
      <c r="U34" s="217"/>
      <c r="V34" s="217">
        <f>SUM(V35:V52)</f>
        <v>83.96</v>
      </c>
      <c r="W34" s="217"/>
      <c r="AG34" t="s">
        <v>94</v>
      </c>
    </row>
    <row r="35" spans="1:60" outlineLevel="1" x14ac:dyDescent="0.25">
      <c r="A35" s="224">
        <v>8</v>
      </c>
      <c r="B35" s="225" t="s">
        <v>134</v>
      </c>
      <c r="C35" s="245" t="s">
        <v>135</v>
      </c>
      <c r="D35" s="226" t="s">
        <v>97</v>
      </c>
      <c r="E35" s="227">
        <v>28.2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29" t="s">
        <v>98</v>
      </c>
      <c r="S35" s="229" t="s">
        <v>99</v>
      </c>
      <c r="T35" s="230" t="s">
        <v>99</v>
      </c>
      <c r="U35" s="214">
        <v>1.0999999999999999E-2</v>
      </c>
      <c r="V35" s="214">
        <f>ROUND(E35*U35,2)</f>
        <v>0.31</v>
      </c>
      <c r="W35" s="21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100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12"/>
      <c r="B36" s="213"/>
      <c r="C36" s="246" t="s">
        <v>119</v>
      </c>
      <c r="D36" s="231"/>
      <c r="E36" s="231"/>
      <c r="F36" s="231"/>
      <c r="G36" s="231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102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2"/>
      <c r="B37" s="213"/>
      <c r="C37" s="247" t="s">
        <v>136</v>
      </c>
      <c r="D37" s="215"/>
      <c r="E37" s="216">
        <v>28.2</v>
      </c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104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ht="20.399999999999999" outlineLevel="1" x14ac:dyDescent="0.25">
      <c r="A38" s="233">
        <v>9</v>
      </c>
      <c r="B38" s="234" t="s">
        <v>120</v>
      </c>
      <c r="C38" s="249" t="s">
        <v>121</v>
      </c>
      <c r="D38" s="235" t="s">
        <v>97</v>
      </c>
      <c r="E38" s="236">
        <v>28.2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98</v>
      </c>
      <c r="S38" s="238" t="s">
        <v>99</v>
      </c>
      <c r="T38" s="239" t="s">
        <v>99</v>
      </c>
      <c r="U38" s="214">
        <v>0.65200000000000002</v>
      </c>
      <c r="V38" s="214">
        <f>ROUND(E38*U38,2)</f>
        <v>18.39</v>
      </c>
      <c r="W38" s="21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100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33">
        <v>10</v>
      </c>
      <c r="B39" s="234" t="s">
        <v>137</v>
      </c>
      <c r="C39" s="249" t="s">
        <v>138</v>
      </c>
      <c r="D39" s="235" t="s">
        <v>125</v>
      </c>
      <c r="E39" s="236">
        <v>188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/>
      <c r="S39" s="238" t="s">
        <v>99</v>
      </c>
      <c r="T39" s="239" t="s">
        <v>99</v>
      </c>
      <c r="U39" s="214">
        <v>0.06</v>
      </c>
      <c r="V39" s="214">
        <f>ROUND(E39*U39,2)</f>
        <v>11.28</v>
      </c>
      <c r="W39" s="21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100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0.399999999999999" outlineLevel="1" x14ac:dyDescent="0.25">
      <c r="A40" s="224">
        <v>11</v>
      </c>
      <c r="B40" s="225" t="s">
        <v>139</v>
      </c>
      <c r="C40" s="245" t="s">
        <v>140</v>
      </c>
      <c r="D40" s="226" t="s">
        <v>125</v>
      </c>
      <c r="E40" s="227">
        <v>188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29" t="s">
        <v>98</v>
      </c>
      <c r="S40" s="229" t="s">
        <v>99</v>
      </c>
      <c r="T40" s="230" t="s">
        <v>99</v>
      </c>
      <c r="U40" s="214">
        <v>0.17699999999999999</v>
      </c>
      <c r="V40" s="214">
        <f>ROUND(E40*U40,2)</f>
        <v>33.28</v>
      </c>
      <c r="W40" s="21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100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12"/>
      <c r="B41" s="213"/>
      <c r="C41" s="246" t="s">
        <v>141</v>
      </c>
      <c r="D41" s="231"/>
      <c r="E41" s="231"/>
      <c r="F41" s="231"/>
      <c r="G41" s="231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102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33">
        <v>12</v>
      </c>
      <c r="B42" s="234" t="s">
        <v>142</v>
      </c>
      <c r="C42" s="249" t="s">
        <v>143</v>
      </c>
      <c r="D42" s="235" t="s">
        <v>125</v>
      </c>
      <c r="E42" s="236">
        <v>188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/>
      <c r="S42" s="238" t="s">
        <v>99</v>
      </c>
      <c r="T42" s="239" t="s">
        <v>99</v>
      </c>
      <c r="U42" s="214">
        <v>0.09</v>
      </c>
      <c r="V42" s="214">
        <f>ROUND(E42*U42,2)</f>
        <v>16.920000000000002</v>
      </c>
      <c r="W42" s="21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100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33">
        <v>13</v>
      </c>
      <c r="B43" s="234" t="s">
        <v>144</v>
      </c>
      <c r="C43" s="249" t="s">
        <v>145</v>
      </c>
      <c r="D43" s="235" t="s">
        <v>125</v>
      </c>
      <c r="E43" s="236">
        <v>188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8"/>
      <c r="S43" s="238" t="s">
        <v>99</v>
      </c>
      <c r="T43" s="239" t="s">
        <v>99</v>
      </c>
      <c r="U43" s="214">
        <v>1E-3</v>
      </c>
      <c r="V43" s="214">
        <f>ROUND(E43*U43,2)</f>
        <v>0.19</v>
      </c>
      <c r="W43" s="21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100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33">
        <v>14</v>
      </c>
      <c r="B44" s="234" t="s">
        <v>146</v>
      </c>
      <c r="C44" s="249" t="s">
        <v>147</v>
      </c>
      <c r="D44" s="235" t="s">
        <v>125</v>
      </c>
      <c r="E44" s="236">
        <v>188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8"/>
      <c r="S44" s="238" t="s">
        <v>99</v>
      </c>
      <c r="T44" s="239" t="s">
        <v>99</v>
      </c>
      <c r="U44" s="214">
        <v>1E-3</v>
      </c>
      <c r="V44" s="214">
        <f>ROUND(E44*U44,2)</f>
        <v>0.19</v>
      </c>
      <c r="W44" s="21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100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33">
        <v>15</v>
      </c>
      <c r="B45" s="234" t="s">
        <v>148</v>
      </c>
      <c r="C45" s="249" t="s">
        <v>149</v>
      </c>
      <c r="D45" s="235" t="s">
        <v>125</v>
      </c>
      <c r="E45" s="236">
        <v>188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38"/>
      <c r="S45" s="238" t="s">
        <v>99</v>
      </c>
      <c r="T45" s="239" t="s">
        <v>99</v>
      </c>
      <c r="U45" s="214">
        <v>1.4999999999999999E-2</v>
      </c>
      <c r="V45" s="214">
        <f>ROUND(E45*U45,2)</f>
        <v>2.82</v>
      </c>
      <c r="W45" s="21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100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24">
        <v>16</v>
      </c>
      <c r="B46" s="225" t="s">
        <v>150</v>
      </c>
      <c r="C46" s="245" t="s">
        <v>151</v>
      </c>
      <c r="D46" s="226" t="s">
        <v>125</v>
      </c>
      <c r="E46" s="227">
        <v>376</v>
      </c>
      <c r="F46" s="228"/>
      <c r="G46" s="229">
        <f>ROUND(E46*F46,2)</f>
        <v>0</v>
      </c>
      <c r="H46" s="228"/>
      <c r="I46" s="229">
        <f>ROUND(E46*H46,2)</f>
        <v>0</v>
      </c>
      <c r="J46" s="228"/>
      <c r="K46" s="229">
        <f>ROUND(E46*J46,2)</f>
        <v>0</v>
      </c>
      <c r="L46" s="229">
        <v>21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99</v>
      </c>
      <c r="T46" s="230" t="s">
        <v>99</v>
      </c>
      <c r="U46" s="214">
        <v>1E-3</v>
      </c>
      <c r="V46" s="214">
        <f>ROUND(E46*U46,2)</f>
        <v>0.38</v>
      </c>
      <c r="W46" s="21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100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12"/>
      <c r="B47" s="213"/>
      <c r="C47" s="247" t="s">
        <v>152</v>
      </c>
      <c r="D47" s="215"/>
      <c r="E47" s="216">
        <v>376</v>
      </c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104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24">
        <v>17</v>
      </c>
      <c r="B48" s="225" t="s">
        <v>153</v>
      </c>
      <c r="C48" s="245" t="s">
        <v>154</v>
      </c>
      <c r="D48" s="226" t="s">
        <v>132</v>
      </c>
      <c r="E48" s="227">
        <v>9.4000000000000004E-3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99</v>
      </c>
      <c r="T48" s="230" t="s">
        <v>99</v>
      </c>
      <c r="U48" s="214">
        <v>21.428999999999998</v>
      </c>
      <c r="V48" s="214">
        <f>ROUND(E48*U48,2)</f>
        <v>0.2</v>
      </c>
      <c r="W48" s="21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100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47" t="s">
        <v>155</v>
      </c>
      <c r="D49" s="215"/>
      <c r="E49" s="216">
        <v>9.4000000000000004E-3</v>
      </c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104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5">
      <c r="A50" s="224">
        <v>18</v>
      </c>
      <c r="B50" s="225" t="s">
        <v>156</v>
      </c>
      <c r="C50" s="245" t="s">
        <v>157</v>
      </c>
      <c r="D50" s="226" t="s">
        <v>158</v>
      </c>
      <c r="E50" s="227">
        <v>5.64</v>
      </c>
      <c r="F50" s="228"/>
      <c r="G50" s="229">
        <f>ROUND(E50*F50,2)</f>
        <v>0</v>
      </c>
      <c r="H50" s="228"/>
      <c r="I50" s="229">
        <f>ROUND(E50*H50,2)</f>
        <v>0</v>
      </c>
      <c r="J50" s="228"/>
      <c r="K50" s="229">
        <f>ROUND(E50*J50,2)</f>
        <v>0</v>
      </c>
      <c r="L50" s="229">
        <v>21</v>
      </c>
      <c r="M50" s="229">
        <f>G50*(1+L50/100)</f>
        <v>0</v>
      </c>
      <c r="N50" s="229">
        <v>1E-3</v>
      </c>
      <c r="O50" s="229">
        <f>ROUND(E50*N50,2)</f>
        <v>0.01</v>
      </c>
      <c r="P50" s="229">
        <v>0</v>
      </c>
      <c r="Q50" s="229">
        <f>ROUND(E50*P50,2)</f>
        <v>0</v>
      </c>
      <c r="R50" s="229" t="s">
        <v>159</v>
      </c>
      <c r="S50" s="229" t="s">
        <v>99</v>
      </c>
      <c r="T50" s="230" t="s">
        <v>160</v>
      </c>
      <c r="U50" s="214">
        <v>0</v>
      </c>
      <c r="V50" s="214">
        <f>ROUND(E50*U50,2)</f>
        <v>0</v>
      </c>
      <c r="W50" s="21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161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2"/>
      <c r="B51" s="213"/>
      <c r="C51" s="247" t="s">
        <v>162</v>
      </c>
      <c r="D51" s="215"/>
      <c r="E51" s="216">
        <v>5.64</v>
      </c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104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33">
        <v>19</v>
      </c>
      <c r="B52" s="234" t="s">
        <v>163</v>
      </c>
      <c r="C52" s="249" t="s">
        <v>164</v>
      </c>
      <c r="D52" s="235" t="s">
        <v>165</v>
      </c>
      <c r="E52" s="236">
        <v>10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1E-3</v>
      </c>
      <c r="O52" s="238">
        <f>ROUND(E52*N52,2)</f>
        <v>0.01</v>
      </c>
      <c r="P52" s="238">
        <v>0</v>
      </c>
      <c r="Q52" s="238">
        <f>ROUND(E52*P52,2)</f>
        <v>0</v>
      </c>
      <c r="R52" s="238" t="s">
        <v>159</v>
      </c>
      <c r="S52" s="238" t="s">
        <v>99</v>
      </c>
      <c r="T52" s="239" t="s">
        <v>160</v>
      </c>
      <c r="U52" s="214">
        <v>0</v>
      </c>
      <c r="V52" s="214">
        <f>ROUND(E52*U52,2)</f>
        <v>0</v>
      </c>
      <c r="W52" s="21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161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x14ac:dyDescent="0.25">
      <c r="A53" s="218" t="s">
        <v>93</v>
      </c>
      <c r="B53" s="219" t="s">
        <v>56</v>
      </c>
      <c r="C53" s="244" t="s">
        <v>57</v>
      </c>
      <c r="D53" s="220"/>
      <c r="E53" s="221"/>
      <c r="F53" s="222"/>
      <c r="G53" s="222">
        <f>SUMIF(AG54:AG56,"&lt;&gt;NOR",G54:G56)</f>
        <v>0</v>
      </c>
      <c r="H53" s="222"/>
      <c r="I53" s="222">
        <f>SUM(I54:I56)</f>
        <v>0</v>
      </c>
      <c r="J53" s="222"/>
      <c r="K53" s="222">
        <f>SUM(K54:K56)</f>
        <v>0</v>
      </c>
      <c r="L53" s="222"/>
      <c r="M53" s="222">
        <f>SUM(M54:M56)</f>
        <v>0</v>
      </c>
      <c r="N53" s="222"/>
      <c r="O53" s="222">
        <f>SUM(O54:O56)</f>
        <v>63</v>
      </c>
      <c r="P53" s="222"/>
      <c r="Q53" s="222">
        <f>SUM(Q54:Q56)</f>
        <v>0</v>
      </c>
      <c r="R53" s="222"/>
      <c r="S53" s="222"/>
      <c r="T53" s="223"/>
      <c r="U53" s="217"/>
      <c r="V53" s="217">
        <f>SUM(V54:V56)</f>
        <v>18.899999999999999</v>
      </c>
      <c r="W53" s="217"/>
      <c r="AG53" t="s">
        <v>94</v>
      </c>
    </row>
    <row r="54" spans="1:60" outlineLevel="1" x14ac:dyDescent="0.25">
      <c r="A54" s="233">
        <v>20</v>
      </c>
      <c r="B54" s="234" t="s">
        <v>142</v>
      </c>
      <c r="C54" s="249" t="s">
        <v>143</v>
      </c>
      <c r="D54" s="235" t="s">
        <v>125</v>
      </c>
      <c r="E54" s="236">
        <v>210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 t="s">
        <v>99</v>
      </c>
      <c r="T54" s="239" t="s">
        <v>99</v>
      </c>
      <c r="U54" s="214">
        <v>0.09</v>
      </c>
      <c r="V54" s="214">
        <f>ROUND(E54*U54,2)</f>
        <v>18.899999999999999</v>
      </c>
      <c r="W54" s="21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100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33">
        <v>21</v>
      </c>
      <c r="B55" s="234" t="s">
        <v>166</v>
      </c>
      <c r="C55" s="249" t="s">
        <v>167</v>
      </c>
      <c r="D55" s="235" t="s">
        <v>125</v>
      </c>
      <c r="E55" s="236">
        <v>210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0.3</v>
      </c>
      <c r="O55" s="238">
        <f>ROUND(E55*N55,2)</f>
        <v>63</v>
      </c>
      <c r="P55" s="238">
        <v>0</v>
      </c>
      <c r="Q55" s="238">
        <f>ROUND(E55*P55,2)</f>
        <v>0</v>
      </c>
      <c r="R55" s="238"/>
      <c r="S55" s="238" t="s">
        <v>168</v>
      </c>
      <c r="T55" s="239" t="s">
        <v>169</v>
      </c>
      <c r="U55" s="214">
        <v>0</v>
      </c>
      <c r="V55" s="214">
        <f>ROUND(E55*U55,2)</f>
        <v>0</v>
      </c>
      <c r="W55" s="21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100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33">
        <v>22</v>
      </c>
      <c r="B56" s="234" t="s">
        <v>170</v>
      </c>
      <c r="C56" s="249" t="s">
        <v>171</v>
      </c>
      <c r="D56" s="235" t="s">
        <v>172</v>
      </c>
      <c r="E56" s="236">
        <v>136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/>
      <c r="S56" s="238" t="s">
        <v>168</v>
      </c>
      <c r="T56" s="239" t="s">
        <v>169</v>
      </c>
      <c r="U56" s="214">
        <v>0</v>
      </c>
      <c r="V56" s="214">
        <f>ROUND(E56*U56,2)</f>
        <v>0</v>
      </c>
      <c r="W56" s="21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100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x14ac:dyDescent="0.25">
      <c r="A57" s="218" t="s">
        <v>93</v>
      </c>
      <c r="B57" s="219" t="s">
        <v>58</v>
      </c>
      <c r="C57" s="244" t="s">
        <v>59</v>
      </c>
      <c r="D57" s="220"/>
      <c r="E57" s="221"/>
      <c r="F57" s="222"/>
      <c r="G57" s="222">
        <f>SUMIF(AG58:AG59,"&lt;&gt;NOR",G58:G59)</f>
        <v>0</v>
      </c>
      <c r="H57" s="222"/>
      <c r="I57" s="222">
        <f>SUM(I58:I59)</f>
        <v>0</v>
      </c>
      <c r="J57" s="222"/>
      <c r="K57" s="222">
        <f>SUM(K58:K59)</f>
        <v>0</v>
      </c>
      <c r="L57" s="222"/>
      <c r="M57" s="222">
        <f>SUM(M58:M59)</f>
        <v>0</v>
      </c>
      <c r="N57" s="222"/>
      <c r="O57" s="222">
        <f>SUM(O58:O59)</f>
        <v>28.39</v>
      </c>
      <c r="P57" s="222"/>
      <c r="Q57" s="222">
        <f>SUM(Q58:Q59)</f>
        <v>0</v>
      </c>
      <c r="R57" s="222"/>
      <c r="S57" s="222"/>
      <c r="T57" s="223"/>
      <c r="U57" s="217"/>
      <c r="V57" s="217">
        <f>SUM(V58:V59)</f>
        <v>5.36</v>
      </c>
      <c r="W57" s="217"/>
      <c r="AG57" t="s">
        <v>94</v>
      </c>
    </row>
    <row r="58" spans="1:60" outlineLevel="1" x14ac:dyDescent="0.25">
      <c r="A58" s="224">
        <v>23</v>
      </c>
      <c r="B58" s="225" t="s">
        <v>173</v>
      </c>
      <c r="C58" s="245" t="s">
        <v>174</v>
      </c>
      <c r="D58" s="226" t="s">
        <v>97</v>
      </c>
      <c r="E58" s="227">
        <v>11.2455</v>
      </c>
      <c r="F58" s="228"/>
      <c r="G58" s="229">
        <f>ROUND(E58*F58,2)</f>
        <v>0</v>
      </c>
      <c r="H58" s="228"/>
      <c r="I58" s="229">
        <f>ROUND(E58*H58,2)</f>
        <v>0</v>
      </c>
      <c r="J58" s="228"/>
      <c r="K58" s="229">
        <f>ROUND(E58*J58,2)</f>
        <v>0</v>
      </c>
      <c r="L58" s="229">
        <v>21</v>
      </c>
      <c r="M58" s="229">
        <f>G58*(1+L58/100)</f>
        <v>0</v>
      </c>
      <c r="N58" s="229">
        <v>2.5249999999999999</v>
      </c>
      <c r="O58" s="229">
        <f>ROUND(E58*N58,2)</f>
        <v>28.39</v>
      </c>
      <c r="P58" s="229">
        <v>0</v>
      </c>
      <c r="Q58" s="229">
        <f>ROUND(E58*P58,2)</f>
        <v>0</v>
      </c>
      <c r="R58" s="229" t="s">
        <v>175</v>
      </c>
      <c r="S58" s="229" t="s">
        <v>99</v>
      </c>
      <c r="T58" s="230" t="s">
        <v>99</v>
      </c>
      <c r="U58" s="214">
        <v>0.47699999999999998</v>
      </c>
      <c r="V58" s="214">
        <f>ROUND(E58*U58,2)</f>
        <v>5.36</v>
      </c>
      <c r="W58" s="21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100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2"/>
      <c r="B59" s="213"/>
      <c r="C59" s="247" t="s">
        <v>176</v>
      </c>
      <c r="D59" s="215"/>
      <c r="E59" s="216">
        <v>11.2455</v>
      </c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104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x14ac:dyDescent="0.25">
      <c r="A60" s="218" t="s">
        <v>93</v>
      </c>
      <c r="B60" s="219" t="s">
        <v>60</v>
      </c>
      <c r="C60" s="244" t="s">
        <v>61</v>
      </c>
      <c r="D60" s="220"/>
      <c r="E60" s="221"/>
      <c r="F60" s="222"/>
      <c r="G60" s="222">
        <f>SUMIF(AG61:AG62,"&lt;&gt;NOR",G61:G62)</f>
        <v>0</v>
      </c>
      <c r="H60" s="222"/>
      <c r="I60" s="222">
        <f>SUM(I61:I62)</f>
        <v>0</v>
      </c>
      <c r="J60" s="222"/>
      <c r="K60" s="222">
        <f>SUM(K61:K62)</f>
        <v>0</v>
      </c>
      <c r="L60" s="222"/>
      <c r="M60" s="222">
        <f>SUM(M61:M62)</f>
        <v>0</v>
      </c>
      <c r="N60" s="222"/>
      <c r="O60" s="222">
        <f>SUM(O61:O62)</f>
        <v>0</v>
      </c>
      <c r="P60" s="222"/>
      <c r="Q60" s="222">
        <f>SUM(Q61:Q62)</f>
        <v>0</v>
      </c>
      <c r="R60" s="222"/>
      <c r="S60" s="222"/>
      <c r="T60" s="223"/>
      <c r="U60" s="217"/>
      <c r="V60" s="217">
        <f>SUM(V61:V62)</f>
        <v>0</v>
      </c>
      <c r="W60" s="217"/>
      <c r="AG60" t="s">
        <v>94</v>
      </c>
    </row>
    <row r="61" spans="1:60" outlineLevel="1" x14ac:dyDescent="0.25">
      <c r="A61" s="233">
        <v>24</v>
      </c>
      <c r="B61" s="234" t="s">
        <v>177</v>
      </c>
      <c r="C61" s="249" t="s">
        <v>178</v>
      </c>
      <c r="D61" s="235" t="s">
        <v>172</v>
      </c>
      <c r="E61" s="236">
        <v>80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/>
      <c r="S61" s="238" t="s">
        <v>168</v>
      </c>
      <c r="T61" s="239" t="s">
        <v>169</v>
      </c>
      <c r="U61" s="214">
        <v>0</v>
      </c>
      <c r="V61" s="214">
        <f>ROUND(E61*U61,2)</f>
        <v>0</v>
      </c>
      <c r="W61" s="21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100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233">
        <v>25</v>
      </c>
      <c r="B62" s="234" t="s">
        <v>179</v>
      </c>
      <c r="C62" s="249" t="s">
        <v>180</v>
      </c>
      <c r="D62" s="235" t="s">
        <v>181</v>
      </c>
      <c r="E62" s="236">
        <v>1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/>
      <c r="S62" s="238" t="s">
        <v>168</v>
      </c>
      <c r="T62" s="239" t="s">
        <v>169</v>
      </c>
      <c r="U62" s="214">
        <v>0</v>
      </c>
      <c r="V62" s="214">
        <f>ROUND(E62*U62,2)</f>
        <v>0</v>
      </c>
      <c r="W62" s="21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100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x14ac:dyDescent="0.25">
      <c r="A63" s="218" t="s">
        <v>93</v>
      </c>
      <c r="B63" s="219" t="s">
        <v>62</v>
      </c>
      <c r="C63" s="244" t="s">
        <v>63</v>
      </c>
      <c r="D63" s="220"/>
      <c r="E63" s="221"/>
      <c r="F63" s="222"/>
      <c r="G63" s="222">
        <f>SUMIF(AG64:AG71,"&lt;&gt;NOR",G64:G71)</f>
        <v>0</v>
      </c>
      <c r="H63" s="222"/>
      <c r="I63" s="222">
        <f>SUM(I64:I71)</f>
        <v>0</v>
      </c>
      <c r="J63" s="222"/>
      <c r="K63" s="222">
        <f>SUM(K64:K71)</f>
        <v>0</v>
      </c>
      <c r="L63" s="222"/>
      <c r="M63" s="222">
        <f>SUM(M64:M71)</f>
        <v>0</v>
      </c>
      <c r="N63" s="222"/>
      <c r="O63" s="222">
        <f>SUM(O64:O71)</f>
        <v>0</v>
      </c>
      <c r="P63" s="222"/>
      <c r="Q63" s="222">
        <f>SUM(Q64:Q71)</f>
        <v>0</v>
      </c>
      <c r="R63" s="222"/>
      <c r="S63" s="222"/>
      <c r="T63" s="223"/>
      <c r="U63" s="217"/>
      <c r="V63" s="217">
        <f>SUM(V64:V71)</f>
        <v>0</v>
      </c>
      <c r="W63" s="217"/>
      <c r="AG63" t="s">
        <v>94</v>
      </c>
    </row>
    <row r="64" spans="1:60" outlineLevel="1" x14ac:dyDescent="0.25">
      <c r="A64" s="233">
        <v>26</v>
      </c>
      <c r="B64" s="234" t="s">
        <v>182</v>
      </c>
      <c r="C64" s="249" t="s">
        <v>183</v>
      </c>
      <c r="D64" s="235" t="s">
        <v>181</v>
      </c>
      <c r="E64" s="236">
        <v>1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/>
      <c r="S64" s="238" t="s">
        <v>168</v>
      </c>
      <c r="T64" s="239" t="s">
        <v>169</v>
      </c>
      <c r="U64" s="214">
        <v>0</v>
      </c>
      <c r="V64" s="214">
        <f>ROUND(E64*U64,2)</f>
        <v>0</v>
      </c>
      <c r="W64" s="21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100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33">
        <v>27</v>
      </c>
      <c r="B65" s="234" t="s">
        <v>184</v>
      </c>
      <c r="C65" s="249" t="s">
        <v>185</v>
      </c>
      <c r="D65" s="235" t="s">
        <v>181</v>
      </c>
      <c r="E65" s="236">
        <v>1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/>
      <c r="S65" s="238" t="s">
        <v>168</v>
      </c>
      <c r="T65" s="239" t="s">
        <v>169</v>
      </c>
      <c r="U65" s="214">
        <v>0</v>
      </c>
      <c r="V65" s="214">
        <f>ROUND(E65*U65,2)</f>
        <v>0</v>
      </c>
      <c r="W65" s="21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100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33">
        <v>28</v>
      </c>
      <c r="B66" s="234" t="s">
        <v>186</v>
      </c>
      <c r="C66" s="249" t="s">
        <v>187</v>
      </c>
      <c r="D66" s="235" t="s">
        <v>181</v>
      </c>
      <c r="E66" s="236">
        <v>1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38"/>
      <c r="S66" s="238" t="s">
        <v>168</v>
      </c>
      <c r="T66" s="239" t="s">
        <v>169</v>
      </c>
      <c r="U66" s="214">
        <v>0</v>
      </c>
      <c r="V66" s="214">
        <f>ROUND(E66*U66,2)</f>
        <v>0</v>
      </c>
      <c r="W66" s="21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100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33">
        <v>29</v>
      </c>
      <c r="B67" s="234" t="s">
        <v>188</v>
      </c>
      <c r="C67" s="249" t="s">
        <v>189</v>
      </c>
      <c r="D67" s="235" t="s">
        <v>181</v>
      </c>
      <c r="E67" s="236">
        <v>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/>
      <c r="S67" s="238" t="s">
        <v>168</v>
      </c>
      <c r="T67" s="239" t="s">
        <v>169</v>
      </c>
      <c r="U67" s="214">
        <v>0</v>
      </c>
      <c r="V67" s="214">
        <f>ROUND(E67*U67,2)</f>
        <v>0</v>
      </c>
      <c r="W67" s="21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100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33">
        <v>30</v>
      </c>
      <c r="B68" s="234" t="s">
        <v>190</v>
      </c>
      <c r="C68" s="249" t="s">
        <v>191</v>
      </c>
      <c r="D68" s="235" t="s">
        <v>181</v>
      </c>
      <c r="E68" s="236">
        <v>1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38"/>
      <c r="S68" s="238" t="s">
        <v>168</v>
      </c>
      <c r="T68" s="239" t="s">
        <v>169</v>
      </c>
      <c r="U68" s="214">
        <v>0</v>
      </c>
      <c r="V68" s="214">
        <f>ROUND(E68*U68,2)</f>
        <v>0</v>
      </c>
      <c r="W68" s="21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100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33">
        <v>31</v>
      </c>
      <c r="B69" s="234" t="s">
        <v>192</v>
      </c>
      <c r="C69" s="249" t="s">
        <v>193</v>
      </c>
      <c r="D69" s="235" t="s">
        <v>181</v>
      </c>
      <c r="E69" s="236">
        <v>1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/>
      <c r="S69" s="238" t="s">
        <v>168</v>
      </c>
      <c r="T69" s="239" t="s">
        <v>169</v>
      </c>
      <c r="U69" s="214">
        <v>0</v>
      </c>
      <c r="V69" s="214">
        <f>ROUND(E69*U69,2)</f>
        <v>0</v>
      </c>
      <c r="W69" s="21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100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33">
        <v>32</v>
      </c>
      <c r="B70" s="234" t="s">
        <v>194</v>
      </c>
      <c r="C70" s="249" t="s">
        <v>195</v>
      </c>
      <c r="D70" s="235" t="s">
        <v>181</v>
      </c>
      <c r="E70" s="236">
        <v>6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38"/>
      <c r="S70" s="238" t="s">
        <v>168</v>
      </c>
      <c r="T70" s="239" t="s">
        <v>169</v>
      </c>
      <c r="U70" s="214">
        <v>0</v>
      </c>
      <c r="V70" s="214">
        <f>ROUND(E70*U70,2)</f>
        <v>0</v>
      </c>
      <c r="W70" s="21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100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33">
        <v>33</v>
      </c>
      <c r="B71" s="234" t="s">
        <v>196</v>
      </c>
      <c r="C71" s="249" t="s">
        <v>197</v>
      </c>
      <c r="D71" s="235" t="s">
        <v>181</v>
      </c>
      <c r="E71" s="236">
        <v>4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0</v>
      </c>
      <c r="O71" s="238">
        <f>ROUND(E71*N71,2)</f>
        <v>0</v>
      </c>
      <c r="P71" s="238">
        <v>0</v>
      </c>
      <c r="Q71" s="238">
        <f>ROUND(E71*P71,2)</f>
        <v>0</v>
      </c>
      <c r="R71" s="238"/>
      <c r="S71" s="238" t="s">
        <v>168</v>
      </c>
      <c r="T71" s="239" t="s">
        <v>169</v>
      </c>
      <c r="U71" s="214">
        <v>0</v>
      </c>
      <c r="V71" s="214">
        <f>ROUND(E71*U71,2)</f>
        <v>0</v>
      </c>
      <c r="W71" s="21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100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x14ac:dyDescent="0.25">
      <c r="A72" s="218" t="s">
        <v>93</v>
      </c>
      <c r="B72" s="219" t="s">
        <v>64</v>
      </c>
      <c r="C72" s="244" t="s">
        <v>65</v>
      </c>
      <c r="D72" s="220"/>
      <c r="E72" s="221"/>
      <c r="F72" s="222"/>
      <c r="G72" s="222">
        <f>SUMIF(AG73:AG75,"&lt;&gt;NOR",G73:G75)</f>
        <v>0</v>
      </c>
      <c r="H72" s="222"/>
      <c r="I72" s="222">
        <f>SUM(I73:I75)</f>
        <v>0</v>
      </c>
      <c r="J72" s="222"/>
      <c r="K72" s="222">
        <f>SUM(K73:K75)</f>
        <v>0</v>
      </c>
      <c r="L72" s="222"/>
      <c r="M72" s="222">
        <f>SUM(M73:M75)</f>
        <v>0</v>
      </c>
      <c r="N72" s="222"/>
      <c r="O72" s="222">
        <f>SUM(O73:O75)</f>
        <v>0</v>
      </c>
      <c r="P72" s="222"/>
      <c r="Q72" s="222">
        <f>SUM(Q73:Q75)</f>
        <v>0</v>
      </c>
      <c r="R72" s="222"/>
      <c r="S72" s="222"/>
      <c r="T72" s="223"/>
      <c r="U72" s="217"/>
      <c r="V72" s="217">
        <f>SUM(V73:V75)</f>
        <v>55.71</v>
      </c>
      <c r="W72" s="217"/>
      <c r="AG72" t="s">
        <v>94</v>
      </c>
    </row>
    <row r="73" spans="1:60" outlineLevel="1" x14ac:dyDescent="0.25">
      <c r="A73" s="224">
        <v>34</v>
      </c>
      <c r="B73" s="225" t="s">
        <v>198</v>
      </c>
      <c r="C73" s="245" t="s">
        <v>199</v>
      </c>
      <c r="D73" s="226" t="s">
        <v>132</v>
      </c>
      <c r="E73" s="227">
        <v>91.485730000000004</v>
      </c>
      <c r="F73" s="228"/>
      <c r="G73" s="229">
        <f>ROUND(E73*F73,2)</f>
        <v>0</v>
      </c>
      <c r="H73" s="228"/>
      <c r="I73" s="229">
        <f>ROUND(E73*H73,2)</f>
        <v>0</v>
      </c>
      <c r="J73" s="228"/>
      <c r="K73" s="229">
        <f>ROUND(E73*J73,2)</f>
        <v>0</v>
      </c>
      <c r="L73" s="229">
        <v>21</v>
      </c>
      <c r="M73" s="229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29" t="s">
        <v>200</v>
      </c>
      <c r="S73" s="229" t="s">
        <v>99</v>
      </c>
      <c r="T73" s="230" t="s">
        <v>99</v>
      </c>
      <c r="U73" s="214">
        <v>0.60899999999999999</v>
      </c>
      <c r="V73" s="214">
        <f>ROUND(E73*U73,2)</f>
        <v>55.71</v>
      </c>
      <c r="W73" s="21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201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21" outlineLevel="1" x14ac:dyDescent="0.25">
      <c r="A74" s="212"/>
      <c r="B74" s="213"/>
      <c r="C74" s="246" t="s">
        <v>202</v>
      </c>
      <c r="D74" s="231"/>
      <c r="E74" s="231"/>
      <c r="F74" s="231"/>
      <c r="G74" s="231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102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40" t="str">
        <f>C74</f>
        <v>na novostavbách a změnách objektů pro oplocení (815 2 JKSo), objekty zvláštní pro chov živočichů (815 3 JKSO), objekty pozemní různé (815 9 JKSO)</v>
      </c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2"/>
      <c r="B75" s="213"/>
      <c r="C75" s="250" t="s">
        <v>203</v>
      </c>
      <c r="D75" s="241"/>
      <c r="E75" s="241"/>
      <c r="F75" s="241"/>
      <c r="G75" s="241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102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x14ac:dyDescent="0.25">
      <c r="A76" s="218" t="s">
        <v>93</v>
      </c>
      <c r="B76" s="219" t="s">
        <v>66</v>
      </c>
      <c r="C76" s="244" t="s">
        <v>27</v>
      </c>
      <c r="D76" s="220"/>
      <c r="E76" s="221"/>
      <c r="F76" s="222"/>
      <c r="G76" s="222">
        <f>SUMIF(AG77:AG95,"&lt;&gt;NOR",G77:G95)</f>
        <v>0</v>
      </c>
      <c r="H76" s="222"/>
      <c r="I76" s="222">
        <f>SUM(I77:I95)</f>
        <v>0</v>
      </c>
      <c r="J76" s="222"/>
      <c r="K76" s="222">
        <f>SUM(K77:K95)</f>
        <v>0</v>
      </c>
      <c r="L76" s="222"/>
      <c r="M76" s="222">
        <f>SUM(M77:M95)</f>
        <v>0</v>
      </c>
      <c r="N76" s="222"/>
      <c r="O76" s="222">
        <f>SUM(O77:O95)</f>
        <v>0</v>
      </c>
      <c r="P76" s="222"/>
      <c r="Q76" s="222">
        <f>SUM(Q77:Q95)</f>
        <v>0</v>
      </c>
      <c r="R76" s="222"/>
      <c r="S76" s="222"/>
      <c r="T76" s="223"/>
      <c r="U76" s="217"/>
      <c r="V76" s="217">
        <f>SUM(V77:V95)</f>
        <v>0</v>
      </c>
      <c r="W76" s="217"/>
      <c r="AG76" t="s">
        <v>94</v>
      </c>
    </row>
    <row r="77" spans="1:60" outlineLevel="1" x14ac:dyDescent="0.25">
      <c r="A77" s="224">
        <v>35</v>
      </c>
      <c r="B77" s="225" t="s">
        <v>204</v>
      </c>
      <c r="C77" s="245" t="s">
        <v>205</v>
      </c>
      <c r="D77" s="226" t="s">
        <v>206</v>
      </c>
      <c r="E77" s="227">
        <v>1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29"/>
      <c r="S77" s="229" t="s">
        <v>99</v>
      </c>
      <c r="T77" s="230" t="s">
        <v>169</v>
      </c>
      <c r="U77" s="214">
        <v>0</v>
      </c>
      <c r="V77" s="214">
        <f>ROUND(E77*U77,2)</f>
        <v>0</v>
      </c>
      <c r="W77" s="21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207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12"/>
      <c r="B78" s="213"/>
      <c r="C78" s="248" t="s">
        <v>235</v>
      </c>
      <c r="D78" s="232"/>
      <c r="E78" s="232"/>
      <c r="F78" s="232"/>
      <c r="G78" s="232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127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2"/>
      <c r="B79" s="213"/>
      <c r="C79" s="251" t="s">
        <v>208</v>
      </c>
      <c r="D79" s="242"/>
      <c r="E79" s="242"/>
      <c r="F79" s="242"/>
      <c r="G79" s="242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127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24">
        <v>36</v>
      </c>
      <c r="B80" s="225" t="s">
        <v>209</v>
      </c>
      <c r="C80" s="245" t="s">
        <v>210</v>
      </c>
      <c r="D80" s="226" t="s">
        <v>206</v>
      </c>
      <c r="E80" s="227">
        <v>1</v>
      </c>
      <c r="F80" s="228"/>
      <c r="G80" s="229">
        <f>ROUND(E80*F80,2)</f>
        <v>0</v>
      </c>
      <c r="H80" s="228"/>
      <c r="I80" s="229">
        <f>ROUND(E80*H80,2)</f>
        <v>0</v>
      </c>
      <c r="J80" s="228"/>
      <c r="K80" s="229">
        <f>ROUND(E80*J80,2)</f>
        <v>0</v>
      </c>
      <c r="L80" s="229">
        <v>21</v>
      </c>
      <c r="M80" s="229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29"/>
      <c r="S80" s="229" t="s">
        <v>99</v>
      </c>
      <c r="T80" s="230" t="s">
        <v>169</v>
      </c>
      <c r="U80" s="214">
        <v>0</v>
      </c>
      <c r="V80" s="214">
        <f>ROUND(E80*U80,2)</f>
        <v>0</v>
      </c>
      <c r="W80" s="21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211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12"/>
      <c r="B81" s="213"/>
      <c r="C81" s="248" t="s">
        <v>212</v>
      </c>
      <c r="D81" s="232"/>
      <c r="E81" s="232"/>
      <c r="F81" s="232"/>
      <c r="G81" s="232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127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24">
        <v>37</v>
      </c>
      <c r="B82" s="225" t="s">
        <v>213</v>
      </c>
      <c r="C82" s="245" t="s">
        <v>214</v>
      </c>
      <c r="D82" s="226" t="s">
        <v>206</v>
      </c>
      <c r="E82" s="227">
        <v>1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29"/>
      <c r="S82" s="229" t="s">
        <v>99</v>
      </c>
      <c r="T82" s="230" t="s">
        <v>169</v>
      </c>
      <c r="U82" s="214">
        <v>0</v>
      </c>
      <c r="V82" s="214">
        <f>ROUND(E82*U82,2)</f>
        <v>0</v>
      </c>
      <c r="W82" s="21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207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ht="21" outlineLevel="1" x14ac:dyDescent="0.25">
      <c r="A83" s="212"/>
      <c r="B83" s="213"/>
      <c r="C83" s="248" t="s">
        <v>215</v>
      </c>
      <c r="D83" s="232"/>
      <c r="E83" s="232"/>
      <c r="F83" s="232"/>
      <c r="G83" s="232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127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40" t="str">
        <f>C83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24">
        <v>38</v>
      </c>
      <c r="B84" s="225" t="s">
        <v>216</v>
      </c>
      <c r="C84" s="245" t="s">
        <v>217</v>
      </c>
      <c r="D84" s="226" t="s">
        <v>206</v>
      </c>
      <c r="E84" s="227">
        <v>1</v>
      </c>
      <c r="F84" s="228"/>
      <c r="G84" s="229">
        <f>ROUND(E84*F84,2)</f>
        <v>0</v>
      </c>
      <c r="H84" s="228"/>
      <c r="I84" s="229">
        <f>ROUND(E84*H84,2)</f>
        <v>0</v>
      </c>
      <c r="J84" s="228"/>
      <c r="K84" s="229">
        <f>ROUND(E84*J84,2)</f>
        <v>0</v>
      </c>
      <c r="L84" s="229">
        <v>21</v>
      </c>
      <c r="M84" s="229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29"/>
      <c r="S84" s="229" t="s">
        <v>99</v>
      </c>
      <c r="T84" s="230" t="s">
        <v>169</v>
      </c>
      <c r="U84" s="214">
        <v>0</v>
      </c>
      <c r="V84" s="214">
        <f>ROUND(E84*U84,2)</f>
        <v>0</v>
      </c>
      <c r="W84" s="21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207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ht="31.2" outlineLevel="1" x14ac:dyDescent="0.25">
      <c r="A85" s="212"/>
      <c r="B85" s="213"/>
      <c r="C85" s="248" t="s">
        <v>218</v>
      </c>
      <c r="D85" s="232"/>
      <c r="E85" s="232"/>
      <c r="F85" s="232"/>
      <c r="G85" s="232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127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40" t="str">
        <f>C85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5" s="205"/>
      <c r="BC85" s="205"/>
      <c r="BD85" s="205"/>
      <c r="BE85" s="205"/>
      <c r="BF85" s="205"/>
      <c r="BG85" s="205"/>
      <c r="BH85" s="205"/>
    </row>
    <row r="86" spans="1:60" outlineLevel="1" x14ac:dyDescent="0.25">
      <c r="A86" s="224">
        <v>39</v>
      </c>
      <c r="B86" s="225" t="s">
        <v>219</v>
      </c>
      <c r="C86" s="245" t="s">
        <v>220</v>
      </c>
      <c r="D86" s="226" t="s">
        <v>206</v>
      </c>
      <c r="E86" s="227">
        <v>1</v>
      </c>
      <c r="F86" s="228"/>
      <c r="G86" s="229">
        <f>ROUND(E86*F86,2)</f>
        <v>0</v>
      </c>
      <c r="H86" s="228"/>
      <c r="I86" s="229">
        <f>ROUND(E86*H86,2)</f>
        <v>0</v>
      </c>
      <c r="J86" s="228"/>
      <c r="K86" s="229">
        <f>ROUND(E86*J86,2)</f>
        <v>0</v>
      </c>
      <c r="L86" s="229">
        <v>21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99</v>
      </c>
      <c r="T86" s="230" t="s">
        <v>169</v>
      </c>
      <c r="U86" s="214">
        <v>0</v>
      </c>
      <c r="V86" s="214">
        <f>ROUND(E86*U86,2)</f>
        <v>0</v>
      </c>
      <c r="W86" s="21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207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ht="21" outlineLevel="1" x14ac:dyDescent="0.25">
      <c r="A87" s="212"/>
      <c r="B87" s="213"/>
      <c r="C87" s="248" t="s">
        <v>221</v>
      </c>
      <c r="D87" s="232"/>
      <c r="E87" s="232"/>
      <c r="F87" s="232"/>
      <c r="G87" s="232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127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40" t="str">
        <f>C87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87" s="205"/>
      <c r="BC87" s="205"/>
      <c r="BD87" s="205"/>
      <c r="BE87" s="205"/>
      <c r="BF87" s="205"/>
      <c r="BG87" s="205"/>
      <c r="BH87" s="205"/>
    </row>
    <row r="88" spans="1:60" outlineLevel="1" x14ac:dyDescent="0.25">
      <c r="A88" s="224">
        <v>40</v>
      </c>
      <c r="B88" s="225" t="s">
        <v>222</v>
      </c>
      <c r="C88" s="245" t="s">
        <v>223</v>
      </c>
      <c r="D88" s="226" t="s">
        <v>206</v>
      </c>
      <c r="E88" s="227">
        <v>1</v>
      </c>
      <c r="F88" s="228"/>
      <c r="G88" s="229">
        <f>ROUND(E88*F88,2)</f>
        <v>0</v>
      </c>
      <c r="H88" s="228"/>
      <c r="I88" s="229">
        <f>ROUND(E88*H88,2)</f>
        <v>0</v>
      </c>
      <c r="J88" s="228"/>
      <c r="K88" s="229">
        <f>ROUND(E88*J88,2)</f>
        <v>0</v>
      </c>
      <c r="L88" s="229">
        <v>21</v>
      </c>
      <c r="M88" s="229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29"/>
      <c r="S88" s="229" t="s">
        <v>99</v>
      </c>
      <c r="T88" s="230" t="s">
        <v>169</v>
      </c>
      <c r="U88" s="214">
        <v>0</v>
      </c>
      <c r="V88" s="214">
        <f>ROUND(E88*U88,2)</f>
        <v>0</v>
      </c>
      <c r="W88" s="21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211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ht="21" outlineLevel="1" x14ac:dyDescent="0.25">
      <c r="A89" s="212"/>
      <c r="B89" s="213"/>
      <c r="C89" s="248" t="s">
        <v>224</v>
      </c>
      <c r="D89" s="232"/>
      <c r="E89" s="232"/>
      <c r="F89" s="232"/>
      <c r="G89" s="232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127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40" t="str">
        <f>C89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24">
        <v>41</v>
      </c>
      <c r="B90" s="225" t="s">
        <v>225</v>
      </c>
      <c r="C90" s="245" t="s">
        <v>226</v>
      </c>
      <c r="D90" s="226" t="s">
        <v>206</v>
      </c>
      <c r="E90" s="227">
        <v>1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29"/>
      <c r="S90" s="229" t="s">
        <v>99</v>
      </c>
      <c r="T90" s="230" t="s">
        <v>169</v>
      </c>
      <c r="U90" s="214">
        <v>0</v>
      </c>
      <c r="V90" s="214">
        <f>ROUND(E90*U90,2)</f>
        <v>0</v>
      </c>
      <c r="W90" s="21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211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ht="31.2" outlineLevel="1" x14ac:dyDescent="0.25">
      <c r="A91" s="212"/>
      <c r="B91" s="213"/>
      <c r="C91" s="248" t="s">
        <v>227</v>
      </c>
      <c r="D91" s="232"/>
      <c r="E91" s="232"/>
      <c r="F91" s="232"/>
      <c r="G91" s="232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127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40" t="str">
        <f>C91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24">
        <v>42</v>
      </c>
      <c r="B92" s="225" t="s">
        <v>228</v>
      </c>
      <c r="C92" s="245" t="s">
        <v>229</v>
      </c>
      <c r="D92" s="226" t="s">
        <v>206</v>
      </c>
      <c r="E92" s="227">
        <v>1</v>
      </c>
      <c r="F92" s="228"/>
      <c r="G92" s="229">
        <f>ROUND(E92*F92,2)</f>
        <v>0</v>
      </c>
      <c r="H92" s="228"/>
      <c r="I92" s="229">
        <f>ROUND(E92*H92,2)</f>
        <v>0</v>
      </c>
      <c r="J92" s="228"/>
      <c r="K92" s="229">
        <f>ROUND(E92*J92,2)</f>
        <v>0</v>
      </c>
      <c r="L92" s="229">
        <v>21</v>
      </c>
      <c r="M92" s="229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29"/>
      <c r="S92" s="229" t="s">
        <v>99</v>
      </c>
      <c r="T92" s="230" t="s">
        <v>169</v>
      </c>
      <c r="U92" s="214">
        <v>0</v>
      </c>
      <c r="V92" s="214">
        <f>ROUND(E92*U92,2)</f>
        <v>0</v>
      </c>
      <c r="W92" s="21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211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12"/>
      <c r="B93" s="213"/>
      <c r="C93" s="248" t="s">
        <v>230</v>
      </c>
      <c r="D93" s="232"/>
      <c r="E93" s="232"/>
      <c r="F93" s="232"/>
      <c r="G93" s="232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127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24">
        <v>43</v>
      </c>
      <c r="B94" s="225" t="s">
        <v>231</v>
      </c>
      <c r="C94" s="245" t="s">
        <v>232</v>
      </c>
      <c r="D94" s="226" t="s">
        <v>206</v>
      </c>
      <c r="E94" s="227">
        <v>1</v>
      </c>
      <c r="F94" s="228"/>
      <c r="G94" s="229">
        <f>ROUND(E94*F94,2)</f>
        <v>0</v>
      </c>
      <c r="H94" s="228"/>
      <c r="I94" s="229">
        <f>ROUND(E94*H94,2)</f>
        <v>0</v>
      </c>
      <c r="J94" s="228"/>
      <c r="K94" s="229">
        <f>ROUND(E94*J94,2)</f>
        <v>0</v>
      </c>
      <c r="L94" s="229">
        <v>21</v>
      </c>
      <c r="M94" s="229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29"/>
      <c r="S94" s="229" t="s">
        <v>99</v>
      </c>
      <c r="T94" s="230" t="s">
        <v>169</v>
      </c>
      <c r="U94" s="214">
        <v>0</v>
      </c>
      <c r="V94" s="214">
        <f>ROUND(E94*U94,2)</f>
        <v>0</v>
      </c>
      <c r="W94" s="21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211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12"/>
      <c r="B95" s="213"/>
      <c r="C95" s="248" t="s">
        <v>233</v>
      </c>
      <c r="D95" s="232"/>
      <c r="E95" s="232"/>
      <c r="F95" s="232"/>
      <c r="G95" s="232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127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x14ac:dyDescent="0.25">
      <c r="A96" s="5"/>
      <c r="B96" s="6"/>
      <c r="C96" s="252"/>
      <c r="D96" s="8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AE96">
        <v>15</v>
      </c>
      <c r="AF96">
        <v>21</v>
      </c>
    </row>
    <row r="97" spans="1:33" x14ac:dyDescent="0.25">
      <c r="A97" s="208"/>
      <c r="B97" s="209" t="s">
        <v>29</v>
      </c>
      <c r="C97" s="253"/>
      <c r="D97" s="210"/>
      <c r="E97" s="211"/>
      <c r="F97" s="211"/>
      <c r="G97" s="243">
        <f>G8+G34+G53+G57+G60+G63+G72+G76</f>
        <v>0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AE97">
        <f>SUMIF(L7:L95,AE96,G7:G95)</f>
        <v>0</v>
      </c>
      <c r="AF97">
        <f>SUMIF(L7:L95,AF96,G7:G95)</f>
        <v>0</v>
      </c>
      <c r="AG97" t="s">
        <v>234</v>
      </c>
    </row>
    <row r="98" spans="1:33" x14ac:dyDescent="0.25">
      <c r="C98" s="254"/>
      <c r="D98" s="189"/>
      <c r="AG98" t="s">
        <v>236</v>
      </c>
    </row>
    <row r="99" spans="1:33" x14ac:dyDescent="0.25">
      <c r="D99" s="189"/>
    </row>
    <row r="100" spans="1:33" x14ac:dyDescent="0.25">
      <c r="D100" s="189"/>
    </row>
    <row r="101" spans="1:33" x14ac:dyDescent="0.25">
      <c r="D101" s="189"/>
    </row>
    <row r="102" spans="1:33" x14ac:dyDescent="0.25">
      <c r="D102" s="189"/>
    </row>
    <row r="103" spans="1:33" x14ac:dyDescent="0.25">
      <c r="D103" s="189"/>
    </row>
    <row r="104" spans="1:33" x14ac:dyDescent="0.25">
      <c r="D104" s="189"/>
    </row>
    <row r="105" spans="1:33" x14ac:dyDescent="0.25">
      <c r="D105" s="189"/>
    </row>
    <row r="106" spans="1:33" x14ac:dyDescent="0.25">
      <c r="D106" s="189"/>
    </row>
    <row r="107" spans="1:33" x14ac:dyDescent="0.25">
      <c r="D107" s="189"/>
    </row>
    <row r="108" spans="1:33" x14ac:dyDescent="0.25">
      <c r="D108" s="189"/>
    </row>
    <row r="109" spans="1:33" x14ac:dyDescent="0.25">
      <c r="D109" s="189"/>
    </row>
    <row r="110" spans="1:33" x14ac:dyDescent="0.25">
      <c r="D110" s="189"/>
    </row>
    <row r="111" spans="1:33" x14ac:dyDescent="0.25">
      <c r="D111" s="189"/>
    </row>
    <row r="112" spans="1:33" x14ac:dyDescent="0.25">
      <c r="D112" s="189"/>
    </row>
    <row r="113" spans="4:4" x14ac:dyDescent="0.25">
      <c r="D113" s="189"/>
    </row>
    <row r="114" spans="4:4" x14ac:dyDescent="0.25">
      <c r="D114" s="189"/>
    </row>
    <row r="115" spans="4:4" x14ac:dyDescent="0.25">
      <c r="D115" s="189"/>
    </row>
    <row r="116" spans="4:4" x14ac:dyDescent="0.25">
      <c r="D116" s="189"/>
    </row>
    <row r="117" spans="4:4" x14ac:dyDescent="0.25">
      <c r="D117" s="189"/>
    </row>
    <row r="118" spans="4:4" x14ac:dyDescent="0.25">
      <c r="D118" s="189"/>
    </row>
    <row r="119" spans="4:4" x14ac:dyDescent="0.25">
      <c r="D119" s="189"/>
    </row>
    <row r="120" spans="4:4" x14ac:dyDescent="0.25">
      <c r="D120" s="189"/>
    </row>
    <row r="121" spans="4:4" x14ac:dyDescent="0.25">
      <c r="D121" s="189"/>
    </row>
    <row r="122" spans="4:4" x14ac:dyDescent="0.25">
      <c r="D122" s="189"/>
    </row>
    <row r="123" spans="4:4" x14ac:dyDescent="0.25">
      <c r="D123" s="189"/>
    </row>
    <row r="124" spans="4:4" x14ac:dyDescent="0.25">
      <c r="D124" s="189"/>
    </row>
    <row r="125" spans="4:4" x14ac:dyDescent="0.25">
      <c r="D125" s="189"/>
    </row>
    <row r="126" spans="4:4" x14ac:dyDescent="0.25">
      <c r="D126" s="189"/>
    </row>
    <row r="127" spans="4:4" x14ac:dyDescent="0.25">
      <c r="D127" s="189"/>
    </row>
    <row r="128" spans="4:4" x14ac:dyDescent="0.25">
      <c r="D128" s="189"/>
    </row>
    <row r="129" spans="4:4" x14ac:dyDescent="0.25">
      <c r="D129" s="189"/>
    </row>
    <row r="130" spans="4:4" x14ac:dyDescent="0.25">
      <c r="D130" s="189"/>
    </row>
    <row r="131" spans="4:4" x14ac:dyDescent="0.25">
      <c r="D131" s="189"/>
    </row>
    <row r="132" spans="4:4" x14ac:dyDescent="0.25">
      <c r="D132" s="189"/>
    </row>
    <row r="133" spans="4:4" x14ac:dyDescent="0.25">
      <c r="D133" s="189"/>
    </row>
    <row r="134" spans="4:4" x14ac:dyDescent="0.25">
      <c r="D134" s="189"/>
    </row>
    <row r="135" spans="4:4" x14ac:dyDescent="0.25">
      <c r="D135" s="189"/>
    </row>
    <row r="136" spans="4:4" x14ac:dyDescent="0.25">
      <c r="D136" s="189"/>
    </row>
    <row r="137" spans="4:4" x14ac:dyDescent="0.25">
      <c r="D137" s="189"/>
    </row>
    <row r="138" spans="4:4" x14ac:dyDescent="0.25">
      <c r="D138" s="189"/>
    </row>
    <row r="139" spans="4:4" x14ac:dyDescent="0.25">
      <c r="D139" s="189"/>
    </row>
    <row r="140" spans="4:4" x14ac:dyDescent="0.25">
      <c r="D140" s="189"/>
    </row>
    <row r="141" spans="4:4" x14ac:dyDescent="0.25">
      <c r="D141" s="189"/>
    </row>
    <row r="142" spans="4:4" x14ac:dyDescent="0.25">
      <c r="D142" s="189"/>
    </row>
    <row r="143" spans="4:4" x14ac:dyDescent="0.25">
      <c r="D143" s="189"/>
    </row>
    <row r="144" spans="4:4" x14ac:dyDescent="0.25">
      <c r="D144" s="189"/>
    </row>
    <row r="145" spans="4:4" x14ac:dyDescent="0.25">
      <c r="D145" s="189"/>
    </row>
    <row r="146" spans="4:4" x14ac:dyDescent="0.25">
      <c r="D146" s="189"/>
    </row>
    <row r="147" spans="4:4" x14ac:dyDescent="0.25">
      <c r="D147" s="189"/>
    </row>
    <row r="148" spans="4:4" x14ac:dyDescent="0.25">
      <c r="D148" s="189"/>
    </row>
    <row r="149" spans="4:4" x14ac:dyDescent="0.25">
      <c r="D149" s="189"/>
    </row>
    <row r="150" spans="4:4" x14ac:dyDescent="0.25">
      <c r="D150" s="189"/>
    </row>
    <row r="151" spans="4:4" x14ac:dyDescent="0.25">
      <c r="D151" s="189"/>
    </row>
    <row r="152" spans="4:4" x14ac:dyDescent="0.25">
      <c r="D152" s="189"/>
    </row>
    <row r="153" spans="4:4" x14ac:dyDescent="0.25">
      <c r="D153" s="189"/>
    </row>
    <row r="154" spans="4:4" x14ac:dyDescent="0.25">
      <c r="D154" s="189"/>
    </row>
    <row r="155" spans="4:4" x14ac:dyDescent="0.25">
      <c r="D155" s="189"/>
    </row>
    <row r="156" spans="4:4" x14ac:dyDescent="0.25">
      <c r="D156" s="189"/>
    </row>
    <row r="157" spans="4:4" x14ac:dyDescent="0.25">
      <c r="D157" s="189"/>
    </row>
    <row r="158" spans="4:4" x14ac:dyDescent="0.25">
      <c r="D158" s="189"/>
    </row>
    <row r="159" spans="4:4" x14ac:dyDescent="0.25">
      <c r="D159" s="189"/>
    </row>
    <row r="160" spans="4:4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23">
    <mergeCell ref="C87:G87"/>
    <mergeCell ref="C89:G89"/>
    <mergeCell ref="C91:G91"/>
    <mergeCell ref="C93:G93"/>
    <mergeCell ref="C95:G95"/>
    <mergeCell ref="C75:G75"/>
    <mergeCell ref="C78:G78"/>
    <mergeCell ref="C79:G79"/>
    <mergeCell ref="C81:G81"/>
    <mergeCell ref="C83:G83"/>
    <mergeCell ref="C85:G85"/>
    <mergeCell ref="C25:G25"/>
    <mergeCell ref="C29:G29"/>
    <mergeCell ref="C31:G31"/>
    <mergeCell ref="C36:G36"/>
    <mergeCell ref="C41:G41"/>
    <mergeCell ref="C74:G74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2017-06-05T13:52:13Z</dcterms:modified>
</cp:coreProperties>
</file>